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108" windowWidth="19224" windowHeight="4524"/>
  </bookViews>
  <sheets>
    <sheet name="Hyd Drive Board 02 (RS-BOM)" sheetId="1" r:id="rId1"/>
  </sheets>
  <calcPr calcId="145621"/>
</workbook>
</file>

<file path=xl/calcChain.xml><?xml version="1.0" encoding="utf-8"?>
<calcChain xmlns="http://schemas.openxmlformats.org/spreadsheetml/2006/main">
  <c r="J63" i="1" l="1"/>
  <c r="J61" i="1"/>
  <c r="H61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<sst xmlns="http://schemas.openxmlformats.org/spreadsheetml/2006/main" count="313" uniqueCount="265">
  <si>
    <t>Bill Of Materials</t>
  </si>
  <si>
    <t>Report Written:</t>
  </si>
  <si>
    <t>Wednesday, January 30, 2019</t>
  </si>
  <si>
    <t>Project Path:</t>
  </si>
  <si>
    <t>E:\Electronics\Can Bus\Hyd Drive Board\Hyd Drive Board 02\Hyd Drive Board 02.prj</t>
  </si>
  <si>
    <t>Design Path:</t>
  </si>
  <si>
    <t>E:\Electronics\Can Bus\Hyd Drive Board\Hyd Drive Board 02\Hyd Drive Board 02.pcb</t>
  </si>
  <si>
    <t>Design Title:</t>
  </si>
  <si>
    <t>Created:</t>
  </si>
  <si>
    <t>Last Saved:</t>
  </si>
  <si>
    <t>Editing Time:</t>
  </si>
  <si>
    <t>9926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</si>
  <si>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</si>
  <si>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</si>
  <si>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</si>
  <si>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</si>
  <si>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</si>
  <si>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</si>
  <si>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</si>
  <si>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RS Price</t>
  </si>
  <si>
    <t>Per</t>
  </si>
  <si>
    <t>Price</t>
  </si>
  <si>
    <t>In Stock</t>
  </si>
  <si>
    <t>Ref Name</t>
  </si>
  <si>
    <t>Description</t>
  </si>
  <si>
    <t>Mfr. Part No.</t>
  </si>
  <si>
    <t>1k</t>
  </si>
  <si>
    <t>1K</t>
  </si>
  <si>
    <t>RES0603</t>
  </si>
  <si>
    <t>R2, R8, R17-21, R27-28</t>
  </si>
  <si>
    <t>Resistor,1K 1% 0.1W SMT0603</t>
  </si>
  <si>
    <t>1k8</t>
  </si>
  <si>
    <t>1.8K</t>
  </si>
  <si>
    <t>804-8867</t>
  </si>
  <si>
    <t>Resistor,1K8 SMT0603</t>
  </si>
  <si>
    <t>2 Pin ST 5 35 deg</t>
  </si>
  <si>
    <t>2 Way</t>
  </si>
  <si>
    <t>2 Con ST 5 35 deg B</t>
  </si>
  <si>
    <t>164-0793</t>
  </si>
  <si>
    <t>J2</t>
  </si>
  <si>
    <t>2 way Screw Terminal, 5mm pitch 35 deg</t>
  </si>
  <si>
    <t>2K2</t>
  </si>
  <si>
    <t>2.2K</t>
  </si>
  <si>
    <t>Resistor,2K2 1% 0.1W SMT0603</t>
  </si>
  <si>
    <t>3 Pin ST 3.8 35 deg</t>
  </si>
  <si>
    <t>3 Way</t>
  </si>
  <si>
    <t>3 Con ST 38 35 deg</t>
  </si>
  <si>
    <t>J1</t>
  </si>
  <si>
    <t>3 way Screw Terminal,3.81mm pitch 35 deg</t>
  </si>
  <si>
    <t>3K3</t>
  </si>
  <si>
    <t>3.3K</t>
  </si>
  <si>
    <t>Resistor,3K3 1% 0.1W SMT0603</t>
  </si>
  <si>
    <t>4 Pin ST 5 35 deg</t>
  </si>
  <si>
    <t>4 Way</t>
  </si>
  <si>
    <t>4 Con ST 5 35 deg B</t>
  </si>
  <si>
    <t>J3, J5</t>
  </si>
  <si>
    <t>4 way Screw Terminal,5mm pitch 35 deg</t>
  </si>
  <si>
    <t>4K7</t>
  </si>
  <si>
    <t>4.7K</t>
  </si>
  <si>
    <t>R5, R35</t>
  </si>
  <si>
    <t>Resistor,4K7 1% 0.1W SMT0603</t>
  </si>
  <si>
    <t>5K6</t>
  </si>
  <si>
    <t>5.6K</t>
  </si>
  <si>
    <t>804-8899</t>
  </si>
  <si>
    <t>Resistor,5K6 1% 0.1W SMT0603</t>
  </si>
  <si>
    <t>10k</t>
  </si>
  <si>
    <t>10K</t>
  </si>
  <si>
    <t>804-8921</t>
  </si>
  <si>
    <t>R4, R6-7, R9-11, R16, R24, R30, R32, R37</t>
  </si>
  <si>
    <t>Resistor,10K SMT0603</t>
  </si>
  <si>
    <t>10nF</t>
  </si>
  <si>
    <t>CAP_C0603</t>
  </si>
  <si>
    <t>904-0101</t>
  </si>
  <si>
    <t>C5, C9-10</t>
  </si>
  <si>
    <t>Cap 10nF SMT 0603</t>
  </si>
  <si>
    <t>10R</t>
  </si>
  <si>
    <t>804-8681</t>
  </si>
  <si>
    <t>Resistor,10R SMT0603</t>
  </si>
  <si>
    <t>10uF 6.3v</t>
  </si>
  <si>
    <t>10uF 6.3V</t>
  </si>
  <si>
    <t>815-1355</t>
  </si>
  <si>
    <t>C4</t>
  </si>
  <si>
    <t>Cap 10uF SMT 0603</t>
  </si>
  <si>
    <t>10uF 35v 1206</t>
  </si>
  <si>
    <t>10uF</t>
  </si>
  <si>
    <t>CAP_C1206</t>
  </si>
  <si>
    <t>111-0486</t>
  </si>
  <si>
    <t>C16</t>
  </si>
  <si>
    <t>Capacitor SMT1206 10uF 35v</t>
  </si>
  <si>
    <t>11.0592mHz</t>
  </si>
  <si>
    <t>11.0592MHz</t>
  </si>
  <si>
    <t>HEX15</t>
  </si>
  <si>
    <t>814-9516</t>
  </si>
  <si>
    <t>XTAL1</t>
  </si>
  <si>
    <t>Crystal 11.0592MHz</t>
  </si>
  <si>
    <t>12FR010E</t>
  </si>
  <si>
    <t>0.10R</t>
  </si>
  <si>
    <t>TH 16</t>
  </si>
  <si>
    <t>124-9278</t>
  </si>
  <si>
    <t>Current Sensing Resistor, 0.010R 0 1% 2W TH</t>
  </si>
  <si>
    <t>22nF</t>
  </si>
  <si>
    <t>C17</t>
  </si>
  <si>
    <t>Cap 22nF SMT 0603</t>
  </si>
  <si>
    <t>33pF</t>
  </si>
  <si>
    <t>C2-3</t>
  </si>
  <si>
    <t>Cap 33pF SMT 0603</t>
  </si>
  <si>
    <t>100nF</t>
  </si>
  <si>
    <t>C1, C6-8, C11</t>
  </si>
  <si>
    <t>Cap 100nF SMT 0603</t>
  </si>
  <si>
    <t>100R</t>
  </si>
  <si>
    <t>R13-14</t>
  </si>
  <si>
    <t>Resistor,100R 1% 0.1W SMT0603</t>
  </si>
  <si>
    <t>100uF 35v AD10</t>
  </si>
  <si>
    <t>100uF</t>
  </si>
  <si>
    <t>PCAP 10x10</t>
  </si>
  <si>
    <t>520-2188</t>
  </si>
  <si>
    <t>C15</t>
  </si>
  <si>
    <t>Cap Alum 100uF 35V SMD10</t>
  </si>
  <si>
    <t>120R</t>
  </si>
  <si>
    <t>Resistor,120R 1% 0.1W SMT0603</t>
  </si>
  <si>
    <t>220pF</t>
  </si>
  <si>
    <t>170-0129</t>
  </si>
  <si>
    <t>C13</t>
  </si>
  <si>
    <t>Cap 220pF SMT 0603</t>
  </si>
  <si>
    <t>470R</t>
  </si>
  <si>
    <t>R3, R12, R22-23, R31, R33</t>
  </si>
  <si>
    <t>Resistor,470R 1% 0.1W SMT0603</t>
  </si>
  <si>
    <t>470uF 25v AD10</t>
  </si>
  <si>
    <t>470uF</t>
  </si>
  <si>
    <t>715-1293</t>
  </si>
  <si>
    <t>C12, C14</t>
  </si>
  <si>
    <t>Cap Alum 470uF 25V SMD10</t>
  </si>
  <si>
    <t>BC807</t>
  </si>
  <si>
    <t>45V 500mA</t>
  </si>
  <si>
    <t>SOT23 T</t>
  </si>
  <si>
    <t>146-0856</t>
  </si>
  <si>
    <t>U1, U3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</si>
  <si>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</si>
  <si>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</si>
  <si>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</si>
  <si>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</si>
  <si>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</si>
  <si>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</si>
  <si>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</si>
  <si>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</si>
  <si>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</si>
  <si>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PL4</t>
  </si>
  <si>
    <t>2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</si>
  <si>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</si>
  <si>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</si>
  <si>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</si>
  <si>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</si>
  <si>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</si>
  <si>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</si>
  <si>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</si>
  <si>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</si>
  <si>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ES3J</t>
  </si>
  <si>
    <t>600V 3A</t>
  </si>
  <si>
    <t>DO-214AB</t>
  </si>
  <si>
    <t>761-3619</t>
  </si>
  <si>
    <t>D4, D6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</si>
  <si>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</si>
  <si>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</si>
  <si>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</si>
  <si>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</si>
  <si>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</si>
  <si>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</si>
  <si>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</si>
  <si>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INA180A3IDBVR</t>
  </si>
  <si>
    <t>260uA</t>
  </si>
  <si>
    <t>SOT23-5N</t>
  </si>
  <si>
    <t>IC1</t>
  </si>
  <si>
    <t>Current Sense Amplifier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</si>
  <si>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</si>
  <si>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</si>
  <si>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</si>
  <si>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</si>
  <si>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</si>
  <si>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</si>
  <si>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</si>
  <si>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</si>
  <si>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</si>
  <si>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</si>
  <si>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U5</t>
  </si>
  <si>
    <t>Switching Reg,2.5A,4-36Vin,HSOP8</t>
  </si>
  <si>
    <t>Led SMD0805 Green</t>
  </si>
  <si>
    <t>Green</t>
  </si>
  <si>
    <t>LED_SM 0805</t>
  </si>
  <si>
    <t>888-6304</t>
  </si>
  <si>
    <t>LED3-4</t>
  </si>
  <si>
    <t>LED Uni-Color Green SMD0805</t>
  </si>
  <si>
    <t>Led SMD0805 Red</t>
  </si>
  <si>
    <t>Red</t>
  </si>
  <si>
    <t>LED_SM_0805</t>
  </si>
  <si>
    <t>888-6313</t>
  </si>
  <si>
    <t>LED1, LED5-6</t>
  </si>
  <si>
    <t>LED Uni-Color Red SMD0805</t>
  </si>
  <si>
    <t>Led SMD0805 Yellow</t>
  </si>
  <si>
    <t>Yellow</t>
  </si>
  <si>
    <t>888-6316</t>
  </si>
  <si>
    <t>LED2</t>
  </si>
  <si>
    <t>LED Uni-Color Yellow SMD0805</t>
  </si>
  <si>
    <t>LL4148-GS08</t>
  </si>
  <si>
    <t>100V 2A</t>
  </si>
  <si>
    <t>MELF_SOD-80</t>
  </si>
  <si>
    <t>D1</t>
  </si>
  <si>
    <t>Diode Switching 300mA 100V Mini-MELF</t>
  </si>
  <si>
    <t>MCP2551-I/SN</t>
  </si>
  <si>
    <t>1MBps</t>
  </si>
  <si>
    <t>SOIC 8</t>
  </si>
  <si>
    <t>738-6036</t>
  </si>
  <si>
    <t>U4</t>
  </si>
  <si>
    <t>CAN Transceiver</t>
  </si>
  <si>
    <t>MUR120RLGOSCT</t>
  </si>
  <si>
    <t>200V 1A</t>
  </si>
  <si>
    <t>TH 20</t>
  </si>
  <si>
    <t>625-5329</t>
  </si>
  <si>
    <t>D2</t>
  </si>
  <si>
    <t>Power Rectifier</t>
  </si>
  <si>
    <t>PIC18F26K80-I_SS</t>
  </si>
  <si>
    <t>8 bit PIC</t>
  </si>
  <si>
    <t>SOP65P780X200-28N</t>
  </si>
  <si>
    <t>U2</t>
  </si>
  <si>
    <t>MCU, 64kB Flash,ECAN,12-bit ADC, CTMU</t>
  </si>
  <si>
    <t>SMCJ26A</t>
  </si>
  <si>
    <t>1500 W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</si>
  <si>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</si>
  <si>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</si>
  <si>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</si>
  <si>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</si>
  <si>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</si>
  <si>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</si>
  <si>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</si>
  <si>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STP36NF06L-90deg</t>
  </si>
  <si>
    <t>30A</t>
  </si>
  <si>
    <t>TO-220 90DEG</t>
  </si>
  <si>
    <t>486-5671</t>
  </si>
  <si>
    <t>MF1</t>
  </si>
  <si>
    <t>MOSFET STP36NF06L</t>
  </si>
  <si>
    <t>Totals</t>
  </si>
  <si>
    <t>DigiKey</t>
  </si>
  <si>
    <t>R25</t>
  </si>
  <si>
    <t>R29</t>
  </si>
  <si>
    <t>R36</t>
  </si>
  <si>
    <t>R1</t>
  </si>
  <si>
    <t>R15</t>
  </si>
  <si>
    <t>R26</t>
  </si>
  <si>
    <t>R34</t>
  </si>
  <si>
    <t>180-6413</t>
  </si>
  <si>
    <t>179-5379</t>
  </si>
  <si>
    <t>698-3260</t>
  </si>
  <si>
    <t>804-8760</t>
  </si>
  <si>
    <t>213-2159</t>
  </si>
  <si>
    <t>213-2222</t>
  </si>
  <si>
    <t>Hand</t>
  </si>
  <si>
    <t>296-47654-1-ND</t>
  </si>
  <si>
    <t>700-2886</t>
  </si>
  <si>
    <t>715-4630</t>
  </si>
  <si>
    <t>714-7248</t>
  </si>
  <si>
    <t>USD</t>
  </si>
  <si>
    <t>EX Rate</t>
  </si>
  <si>
    <t>Hyd Control Board Bare</t>
  </si>
  <si>
    <t>Pick &amp; Place</t>
  </si>
  <si>
    <t>Total Board Price</t>
  </si>
  <si>
    <t>Reel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</si>
</sst>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9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49" fontId="14" fillId="0" borderId="0" xfId="0" applyNumberFormat="1" applyFont="1"/>
    <xf numFmtId="0" fontId="18" fillId="0" borderId="0" xfId="0" applyFont="1"/>
    <xf numFmtId="0" fontId="19" fillId="0" borderId="0" xfId="42"/>
    <xf numFmtId="2" fontId="0" fillId="0" borderId="0" xfId="0" applyNumberFormat="1"/>
    <xf numFmtId="2" fontId="14" fillId="0" borderId="0" xfId="0" applyNumberFormat="1" applyFont="1"/>
    <xf numFmtId="2" fontId="0" fillId="0" borderId="0" xfId="0" applyNumberFormat="1" applyAlignment="1">
      <alignment horizontal="center"/>
    </xf>
    <xf numFmtId="22" fontId="0" fillId="0" borderId="0" xfId="0" applyNumberFormat="1" applyAlignment="1"/>
    <xf numFmtId="0" fontId="0" fillId="0" borderId="0" xfId="0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ctrocompgroup.co.za/index.php?route=product/product&amp;product_id=3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E52" sqref="E52"/>
    </sheetView>
  </sheetViews>
  <sheetFormatPr defaultRowHeight="14.4" x14ac:dyDescent="0.3"/>
  <cols>
    <col min="1" max="1" width="19.77734375" customWidth="1"/>
    <col min="2" max="2" width="11.88671875" customWidth="1"/>
    <col min="3" max="3" width="7.33203125" customWidth="1"/>
    <col min="4" max="4" width="13.21875" customWidth="1"/>
    <col min="5" max="5" width="9.77734375" customWidth="1"/>
    <col min="6" max="6" width="14.77734375" customWidth="1"/>
    <col min="7" max="7" width="6.88671875" style="1" customWidth="1"/>
    <col min="8" max="8" width="8.88671875" style="2"/>
    <col min="10" max="10" width="8.88671875" style="10"/>
    <col min="11" max="11" width="7.33203125" customWidth="1"/>
    <col min="12" max="12" width="14.21875" style="3" customWidth="1"/>
    <col min="13" max="13" width="36.33203125" customWidth="1"/>
  </cols>
  <sheetData>
    <row r="1" spans="1:14" x14ac:dyDescent="0.3">
      <c r="A1" t="s">
        <v>0</v>
      </c>
    </row>
    <row r="2" spans="1:14" x14ac:dyDescent="0.3">
      <c r="A2" t="s">
        <v>1</v>
      </c>
      <c r="B2" t="s">
        <v>2</v>
      </c>
    </row>
    <row r="3" spans="1:14" x14ac:dyDescent="0.3">
      <c r="A3" t="s">
        <v>3</v>
      </c>
      <c r="B3" t="s">
        <v>4</v>
      </c>
    </row>
    <row r="4" spans="1:14" x14ac:dyDescent="0.3">
      <c r="A4" t="s">
        <v>5</v>
      </c>
      <c r="B4" t="s">
        <v>6</v>
      </c>
    </row>
    <row r="5" spans="1:14" x14ac:dyDescent="0.3">
      <c r="A5" t="s">
        <v>7</v>
      </c>
    </row>
    <row r="6" spans="1:14" x14ac:dyDescent="0.3">
      <c r="A6" t="s">
        <v>8</v>
      </c>
      <c r="B6" s="13">
        <v>42472.48333333333</v>
      </c>
      <c r="C6" s="14"/>
    </row>
    <row r="7" spans="1:14" x14ac:dyDescent="0.3">
      <c r="A7" t="s">
        <v>9</v>
      </c>
      <c r="B7" s="13">
        <v>43494.527083333334</v>
      </c>
      <c r="C7" s="14"/>
    </row>
    <row r="8" spans="1:14" x14ac:dyDescent="0.3">
      <c r="A8" t="s">
        <v>10</v>
      </c>
      <c r="B8" t="s">
        <v>11</v>
      </c>
    </row>
    <row r="9" spans="1:14" x14ac:dyDescent="0.3">
      <c r="A9" t="s">
        <v>12</v>
      </c>
      <c r="B9" t="s">
        <v>13</v>
      </c>
    </row>
    <row r="11" spans="1:14" x14ac:dyDescent="0.3">
      <c r="A11" t="s">
        <v>14</v>
      </c>
      <c r="B11" t="s">
        <v>15</v>
      </c>
      <c r="C11" t="s">
        <v>264</v>
      </c>
      <c r="D11" t="s">
        <v>16</v>
      </c>
      <c r="E11" t="s">
        <v>17</v>
      </c>
      <c r="F11" t="s">
        <v>240</v>
      </c>
      <c r="G11" s="1" t="s">
        <v>18</v>
      </c>
      <c r="H11" s="2" t="s">
        <v>19</v>
      </c>
      <c r="I11" t="s">
        <v>20</v>
      </c>
      <c r="J11" s="12" t="s">
        <v>21</v>
      </c>
      <c r="K11" t="s">
        <v>22</v>
      </c>
      <c r="L11" s="3" t="s">
        <v>23</v>
      </c>
      <c r="M11" t="s">
        <v>24</v>
      </c>
      <c r="N11" t="s">
        <v>25</v>
      </c>
    </row>
    <row r="12" spans="1:14" x14ac:dyDescent="0.3">
      <c r="A12" t="s">
        <v>26</v>
      </c>
      <c r="B12" t="s">
        <v>27</v>
      </c>
      <c r="C12">
        <v>26</v>
      </c>
      <c r="D12" t="s">
        <v>28</v>
      </c>
      <c r="E12">
        <v>2132266</v>
      </c>
      <c r="G12" s="1">
        <v>9</v>
      </c>
      <c r="H12" s="2">
        <v>0.214</v>
      </c>
      <c r="I12">
        <v>1</v>
      </c>
      <c r="J12" s="10">
        <f>(H12/I12)*G12</f>
        <v>1.9259999999999999</v>
      </c>
      <c r="K12">
        <v>0</v>
      </c>
      <c r="L12" s="3" t="s">
        <v>29</v>
      </c>
      <c r="M12" t="s">
        <v>30</v>
      </c>
    </row>
    <row r="13" spans="1:14" x14ac:dyDescent="0.3">
      <c r="A13" t="s">
        <v>31</v>
      </c>
      <c r="B13" t="s">
        <v>32</v>
      </c>
      <c r="C13">
        <v>28</v>
      </c>
      <c r="D13" t="s">
        <v>28</v>
      </c>
      <c r="E13" t="s">
        <v>33</v>
      </c>
      <c r="G13" s="1">
        <v>1</v>
      </c>
      <c r="H13" s="2">
        <v>55.07</v>
      </c>
      <c r="I13">
        <v>5000</v>
      </c>
      <c r="J13" s="10">
        <f t="shared" ref="J13:J56" si="0">(H13/I13)*G13</f>
        <v>1.1013999999999999E-2</v>
      </c>
      <c r="K13">
        <v>0</v>
      </c>
      <c r="L13" s="3" t="s">
        <v>241</v>
      </c>
      <c r="M13" t="s">
        <v>34</v>
      </c>
    </row>
    <row r="14" spans="1:14" x14ac:dyDescent="0.3">
      <c r="A14" t="s">
        <v>35</v>
      </c>
      <c r="B14" t="s">
        <v>36</v>
      </c>
      <c r="C14" t="s">
        <v>254</v>
      </c>
      <c r="D14" t="s">
        <v>37</v>
      </c>
      <c r="E14" t="s">
        <v>38</v>
      </c>
      <c r="G14" s="1">
        <v>1</v>
      </c>
      <c r="H14" s="2">
        <v>10</v>
      </c>
      <c r="I14">
        <v>1</v>
      </c>
      <c r="J14" s="10">
        <f t="shared" si="0"/>
        <v>10</v>
      </c>
      <c r="K14">
        <v>0</v>
      </c>
      <c r="L14" s="3" t="s">
        <v>39</v>
      </c>
      <c r="M14" t="s">
        <v>40</v>
      </c>
    </row>
    <row r="15" spans="1:14" x14ac:dyDescent="0.3">
      <c r="A15" t="s">
        <v>41</v>
      </c>
      <c r="B15" t="s">
        <v>42</v>
      </c>
      <c r="C15">
        <v>30</v>
      </c>
      <c r="D15" t="s">
        <v>28</v>
      </c>
      <c r="E15">
        <v>2132317</v>
      </c>
      <c r="G15" s="1">
        <v>1</v>
      </c>
      <c r="H15" s="2">
        <v>0.39800000000000002</v>
      </c>
      <c r="I15">
        <v>1</v>
      </c>
      <c r="J15" s="10">
        <f t="shared" si="0"/>
        <v>0.39800000000000002</v>
      </c>
      <c r="K15">
        <v>0</v>
      </c>
      <c r="L15" s="3" t="s">
        <v>242</v>
      </c>
      <c r="M15" t="s">
        <v>43</v>
      </c>
    </row>
    <row r="16" spans="1:14" x14ac:dyDescent="0.3">
      <c r="A16" t="s">
        <v>44</v>
      </c>
      <c r="B16" t="s">
        <v>45</v>
      </c>
      <c r="C16" t="s">
        <v>254</v>
      </c>
      <c r="D16" t="s">
        <v>46</v>
      </c>
      <c r="G16" s="1">
        <v>1</v>
      </c>
      <c r="H16" s="2">
        <v>10</v>
      </c>
      <c r="I16">
        <v>1</v>
      </c>
      <c r="J16" s="10">
        <f t="shared" si="0"/>
        <v>10</v>
      </c>
      <c r="K16">
        <v>0</v>
      </c>
      <c r="L16" s="3" t="s">
        <v>47</v>
      </c>
      <c r="M16" t="s">
        <v>48</v>
      </c>
    </row>
    <row r="17" spans="1:13" x14ac:dyDescent="0.3">
      <c r="A17" t="s">
        <v>49</v>
      </c>
      <c r="B17" t="s">
        <v>50</v>
      </c>
      <c r="C17">
        <v>31</v>
      </c>
      <c r="D17" t="s">
        <v>28</v>
      </c>
      <c r="E17">
        <v>2132339</v>
      </c>
      <c r="G17" s="1">
        <v>1</v>
      </c>
      <c r="H17" s="2">
        <v>0.28399999999999997</v>
      </c>
      <c r="I17">
        <v>1</v>
      </c>
      <c r="J17" s="10">
        <f t="shared" si="0"/>
        <v>0.28399999999999997</v>
      </c>
      <c r="K17">
        <v>0</v>
      </c>
      <c r="L17" s="3" t="s">
        <v>243</v>
      </c>
      <c r="M17" t="s">
        <v>51</v>
      </c>
    </row>
    <row r="18" spans="1:13" x14ac:dyDescent="0.3">
      <c r="A18" t="s">
        <v>52</v>
      </c>
      <c r="B18" t="s">
        <v>53</v>
      </c>
      <c r="C18" t="s">
        <v>254</v>
      </c>
      <c r="D18" t="s">
        <v>54</v>
      </c>
      <c r="E18" t="s">
        <v>38</v>
      </c>
      <c r="G18" s="1">
        <v>2</v>
      </c>
      <c r="H18" s="2">
        <v>10</v>
      </c>
      <c r="I18">
        <v>1</v>
      </c>
      <c r="J18" s="10">
        <f t="shared" si="0"/>
        <v>20</v>
      </c>
      <c r="K18">
        <v>0</v>
      </c>
      <c r="L18" s="3" t="s">
        <v>55</v>
      </c>
      <c r="M18" t="s">
        <v>56</v>
      </c>
    </row>
    <row r="19" spans="1:13" x14ac:dyDescent="0.3">
      <c r="A19" t="s">
        <v>57</v>
      </c>
      <c r="B19" t="s">
        <v>58</v>
      </c>
      <c r="C19">
        <v>33</v>
      </c>
      <c r="D19" t="s">
        <v>28</v>
      </c>
      <c r="E19">
        <v>2132367</v>
      </c>
      <c r="G19" s="1">
        <v>2</v>
      </c>
      <c r="H19" s="2">
        <v>0.372</v>
      </c>
      <c r="I19">
        <v>1</v>
      </c>
      <c r="J19" s="10">
        <f t="shared" si="0"/>
        <v>0.74399999999999999</v>
      </c>
      <c r="K19">
        <v>0</v>
      </c>
      <c r="L19" s="3" t="s">
        <v>59</v>
      </c>
      <c r="M19" t="s">
        <v>60</v>
      </c>
    </row>
    <row r="20" spans="1:13" x14ac:dyDescent="0.3">
      <c r="A20" t="s">
        <v>61</v>
      </c>
      <c r="B20" t="s">
        <v>62</v>
      </c>
      <c r="C20">
        <v>34</v>
      </c>
      <c r="D20" t="s">
        <v>28</v>
      </c>
      <c r="E20" t="s">
        <v>63</v>
      </c>
      <c r="G20" s="1">
        <v>1</v>
      </c>
      <c r="H20" s="2">
        <v>1.7999999999999999E-2</v>
      </c>
      <c r="I20">
        <v>1</v>
      </c>
      <c r="J20" s="10">
        <f t="shared" si="0"/>
        <v>1.7999999999999999E-2</v>
      </c>
      <c r="K20">
        <v>0</v>
      </c>
      <c r="L20" s="3" t="s">
        <v>244</v>
      </c>
      <c r="M20" t="s">
        <v>64</v>
      </c>
    </row>
    <row r="21" spans="1:13" x14ac:dyDescent="0.3">
      <c r="A21" t="s">
        <v>65</v>
      </c>
      <c r="B21" t="s">
        <v>66</v>
      </c>
      <c r="C21">
        <v>35</v>
      </c>
      <c r="D21" t="s">
        <v>28</v>
      </c>
      <c r="E21" t="s">
        <v>67</v>
      </c>
      <c r="G21" s="1">
        <v>11</v>
      </c>
      <c r="H21" s="2">
        <v>55.07</v>
      </c>
      <c r="I21">
        <v>5000</v>
      </c>
      <c r="J21" s="10">
        <f t="shared" si="0"/>
        <v>0.121154</v>
      </c>
      <c r="K21">
        <v>0</v>
      </c>
      <c r="L21" s="3" t="s">
        <v>68</v>
      </c>
      <c r="M21" t="s">
        <v>69</v>
      </c>
    </row>
    <row r="22" spans="1:13" x14ac:dyDescent="0.3">
      <c r="A22" t="s">
        <v>70</v>
      </c>
      <c r="B22" t="s">
        <v>70</v>
      </c>
      <c r="C22">
        <v>40</v>
      </c>
      <c r="D22" t="s">
        <v>71</v>
      </c>
      <c r="E22" t="s">
        <v>72</v>
      </c>
      <c r="G22" s="1">
        <v>3</v>
      </c>
      <c r="H22" s="2">
        <v>0.216</v>
      </c>
      <c r="I22">
        <v>1</v>
      </c>
      <c r="J22" s="10">
        <f t="shared" si="0"/>
        <v>0.64800000000000002</v>
      </c>
      <c r="K22">
        <v>0</v>
      </c>
      <c r="L22" s="3" t="s">
        <v>73</v>
      </c>
      <c r="M22" t="s">
        <v>74</v>
      </c>
    </row>
    <row r="23" spans="1:13" x14ac:dyDescent="0.3">
      <c r="A23" t="s">
        <v>75</v>
      </c>
      <c r="B23" t="s">
        <v>75</v>
      </c>
      <c r="D23" t="s">
        <v>28</v>
      </c>
      <c r="E23" t="s">
        <v>76</v>
      </c>
      <c r="G23" s="1">
        <v>1</v>
      </c>
      <c r="H23" s="2">
        <v>91.72</v>
      </c>
      <c r="I23">
        <v>5000</v>
      </c>
      <c r="J23" s="10">
        <f t="shared" si="0"/>
        <v>1.8343999999999999E-2</v>
      </c>
      <c r="K23">
        <v>0</v>
      </c>
      <c r="L23" s="3" t="s">
        <v>245</v>
      </c>
      <c r="M23" t="s">
        <v>77</v>
      </c>
    </row>
    <row r="24" spans="1:13" x14ac:dyDescent="0.3">
      <c r="A24" t="s">
        <v>78</v>
      </c>
      <c r="B24" t="s">
        <v>79</v>
      </c>
      <c r="D24" t="s">
        <v>71</v>
      </c>
      <c r="E24" t="s">
        <v>80</v>
      </c>
      <c r="G24" s="1">
        <v>1</v>
      </c>
      <c r="H24" s="2">
        <v>1.639</v>
      </c>
      <c r="I24">
        <v>1</v>
      </c>
      <c r="J24" s="10">
        <f t="shared" si="0"/>
        <v>1.639</v>
      </c>
      <c r="K24">
        <v>0</v>
      </c>
      <c r="L24" s="3" t="s">
        <v>81</v>
      </c>
      <c r="M24" t="s">
        <v>82</v>
      </c>
    </row>
    <row r="25" spans="1:13" x14ac:dyDescent="0.3">
      <c r="A25" t="s">
        <v>83</v>
      </c>
      <c r="B25" t="s">
        <v>84</v>
      </c>
      <c r="C25">
        <v>42</v>
      </c>
      <c r="D25" t="s">
        <v>85</v>
      </c>
      <c r="E25" t="s">
        <v>86</v>
      </c>
      <c r="G25" s="1">
        <v>1</v>
      </c>
      <c r="H25" s="2">
        <v>5.1180000000000003</v>
      </c>
      <c r="I25">
        <v>1</v>
      </c>
      <c r="J25" s="10">
        <f t="shared" si="0"/>
        <v>5.1180000000000003</v>
      </c>
      <c r="K25">
        <v>0</v>
      </c>
      <c r="L25" s="3" t="s">
        <v>87</v>
      </c>
      <c r="M25" t="s">
        <v>88</v>
      </c>
    </row>
    <row r="26" spans="1:13" x14ac:dyDescent="0.3">
      <c r="A26" t="s">
        <v>89</v>
      </c>
      <c r="B26" t="s">
        <v>90</v>
      </c>
      <c r="C26" t="s">
        <v>254</v>
      </c>
      <c r="D26" t="s">
        <v>91</v>
      </c>
      <c r="E26" t="s">
        <v>92</v>
      </c>
      <c r="G26" s="1">
        <v>1</v>
      </c>
      <c r="H26" s="2">
        <v>3.403</v>
      </c>
      <c r="I26">
        <v>1</v>
      </c>
      <c r="J26" s="10">
        <f t="shared" si="0"/>
        <v>3.403</v>
      </c>
      <c r="K26">
        <v>0</v>
      </c>
      <c r="L26" s="3" t="s">
        <v>93</v>
      </c>
      <c r="M26" t="s">
        <v>94</v>
      </c>
    </row>
    <row r="27" spans="1:13" x14ac:dyDescent="0.3">
      <c r="A27" t="s">
        <v>95</v>
      </c>
      <c r="B27" t="s">
        <v>96</v>
      </c>
      <c r="C27" t="s">
        <v>254</v>
      </c>
      <c r="D27" t="s">
        <v>97</v>
      </c>
      <c r="E27" t="s">
        <v>98</v>
      </c>
      <c r="G27" s="1">
        <v>1</v>
      </c>
      <c r="H27" s="2">
        <v>46.408000000000001</v>
      </c>
      <c r="I27">
        <v>1</v>
      </c>
      <c r="J27" s="10">
        <f t="shared" si="0"/>
        <v>46.408000000000001</v>
      </c>
      <c r="K27">
        <v>0</v>
      </c>
      <c r="L27" s="3" t="s">
        <v>246</v>
      </c>
      <c r="M27" t="s">
        <v>99</v>
      </c>
    </row>
    <row r="28" spans="1:13" x14ac:dyDescent="0.3">
      <c r="A28" t="s">
        <v>100</v>
      </c>
      <c r="B28" t="s">
        <v>100</v>
      </c>
      <c r="C28">
        <v>41</v>
      </c>
      <c r="D28" t="s">
        <v>71</v>
      </c>
      <c r="E28" t="s">
        <v>248</v>
      </c>
      <c r="G28" s="1">
        <v>1</v>
      </c>
      <c r="H28" s="2">
        <v>0.30399999999999999</v>
      </c>
      <c r="I28">
        <v>1</v>
      </c>
      <c r="J28" s="10">
        <f t="shared" si="0"/>
        <v>0.30399999999999999</v>
      </c>
      <c r="K28">
        <v>0</v>
      </c>
      <c r="L28" s="3" t="s">
        <v>101</v>
      </c>
      <c r="M28" t="s">
        <v>102</v>
      </c>
    </row>
    <row r="29" spans="1:13" x14ac:dyDescent="0.3">
      <c r="A29" t="s">
        <v>103</v>
      </c>
      <c r="B29" t="s">
        <v>103</v>
      </c>
      <c r="C29">
        <v>22</v>
      </c>
      <c r="D29" t="s">
        <v>71</v>
      </c>
      <c r="E29" t="s">
        <v>249</v>
      </c>
      <c r="G29" s="1">
        <v>2</v>
      </c>
      <c r="H29" s="2">
        <v>0.61599999999999999</v>
      </c>
      <c r="I29">
        <v>1</v>
      </c>
      <c r="J29" s="10">
        <f t="shared" si="0"/>
        <v>1.232</v>
      </c>
      <c r="K29">
        <v>0</v>
      </c>
      <c r="L29" s="3" t="s">
        <v>104</v>
      </c>
      <c r="M29" t="s">
        <v>105</v>
      </c>
    </row>
    <row r="30" spans="1:13" x14ac:dyDescent="0.3">
      <c r="A30" t="s">
        <v>106</v>
      </c>
      <c r="B30" t="s">
        <v>106</v>
      </c>
      <c r="C30">
        <v>21</v>
      </c>
      <c r="D30" t="s">
        <v>71</v>
      </c>
      <c r="E30" t="s">
        <v>250</v>
      </c>
      <c r="G30" s="1">
        <v>5</v>
      </c>
      <c r="H30" s="2">
        <v>0.28199999999999997</v>
      </c>
      <c r="I30">
        <v>1</v>
      </c>
      <c r="J30" s="10">
        <f t="shared" si="0"/>
        <v>1.41</v>
      </c>
      <c r="K30">
        <v>0</v>
      </c>
      <c r="L30" s="3" t="s">
        <v>107</v>
      </c>
      <c r="M30" t="s">
        <v>108</v>
      </c>
    </row>
    <row r="31" spans="1:13" x14ac:dyDescent="0.3">
      <c r="A31" t="s">
        <v>109</v>
      </c>
      <c r="B31" t="s">
        <v>109</v>
      </c>
      <c r="C31">
        <v>36</v>
      </c>
      <c r="D31" t="s">
        <v>28</v>
      </c>
      <c r="E31" t="s">
        <v>251</v>
      </c>
      <c r="G31" s="1">
        <v>2</v>
      </c>
      <c r="H31" s="2">
        <v>100</v>
      </c>
      <c r="I31">
        <v>5000</v>
      </c>
      <c r="J31" s="10">
        <f t="shared" si="0"/>
        <v>0.04</v>
      </c>
      <c r="K31">
        <v>0</v>
      </c>
      <c r="L31" s="3" t="s">
        <v>110</v>
      </c>
      <c r="M31" t="s">
        <v>111</v>
      </c>
    </row>
    <row r="32" spans="1:13" x14ac:dyDescent="0.3">
      <c r="A32" t="s">
        <v>112</v>
      </c>
      <c r="B32" t="s">
        <v>113</v>
      </c>
      <c r="C32" t="s">
        <v>254</v>
      </c>
      <c r="D32" t="s">
        <v>114</v>
      </c>
      <c r="E32" t="s">
        <v>115</v>
      </c>
      <c r="G32" s="1">
        <v>1</v>
      </c>
      <c r="H32" s="2">
        <v>7.1310000000000002</v>
      </c>
      <c r="I32">
        <v>1</v>
      </c>
      <c r="J32" s="10">
        <f t="shared" si="0"/>
        <v>7.1310000000000002</v>
      </c>
      <c r="K32">
        <v>0</v>
      </c>
      <c r="L32" s="3" t="s">
        <v>116</v>
      </c>
      <c r="M32" t="s">
        <v>117</v>
      </c>
    </row>
    <row r="33" spans="1:13" x14ac:dyDescent="0.3">
      <c r="A33" t="s">
        <v>118</v>
      </c>
      <c r="B33" t="s">
        <v>118</v>
      </c>
      <c r="C33">
        <v>37</v>
      </c>
      <c r="D33" t="s">
        <v>28</v>
      </c>
      <c r="E33" t="s">
        <v>252</v>
      </c>
      <c r="G33" s="1">
        <v>1</v>
      </c>
      <c r="H33" s="2">
        <v>0.28399999999999997</v>
      </c>
      <c r="I33">
        <v>1</v>
      </c>
      <c r="J33" s="10">
        <f t="shared" si="0"/>
        <v>0.28399999999999997</v>
      </c>
      <c r="K33">
        <v>0</v>
      </c>
      <c r="L33" s="3" t="s">
        <v>247</v>
      </c>
      <c r="M33" t="s">
        <v>119</v>
      </c>
    </row>
    <row r="34" spans="1:13" x14ac:dyDescent="0.3">
      <c r="A34" t="s">
        <v>120</v>
      </c>
      <c r="B34" t="s">
        <v>120</v>
      </c>
      <c r="C34">
        <v>20</v>
      </c>
      <c r="D34" t="s">
        <v>71</v>
      </c>
      <c r="E34" t="s">
        <v>121</v>
      </c>
      <c r="G34" s="1">
        <v>1</v>
      </c>
      <c r="H34" s="2">
        <v>80.010000000000005</v>
      </c>
      <c r="I34">
        <v>1000</v>
      </c>
      <c r="J34" s="10">
        <f t="shared" si="0"/>
        <v>8.0010000000000012E-2</v>
      </c>
      <c r="K34">
        <v>0</v>
      </c>
      <c r="L34" s="3" t="s">
        <v>122</v>
      </c>
      <c r="M34" t="s">
        <v>123</v>
      </c>
    </row>
    <row r="35" spans="1:13" x14ac:dyDescent="0.3">
      <c r="A35" t="s">
        <v>124</v>
      </c>
      <c r="B35" t="s">
        <v>124</v>
      </c>
      <c r="C35">
        <v>38</v>
      </c>
      <c r="D35" t="s">
        <v>28</v>
      </c>
      <c r="E35" t="s">
        <v>253</v>
      </c>
      <c r="G35" s="1">
        <v>6</v>
      </c>
      <c r="H35" s="2">
        <v>0.21199999999999999</v>
      </c>
      <c r="I35">
        <v>1</v>
      </c>
      <c r="J35" s="10">
        <f t="shared" si="0"/>
        <v>1.272</v>
      </c>
      <c r="K35">
        <v>0</v>
      </c>
      <c r="L35" s="3" t="s">
        <v>125</v>
      </c>
      <c r="M35" t="s">
        <v>126</v>
      </c>
    </row>
    <row r="36" spans="1:13" x14ac:dyDescent="0.3">
      <c r="A36" t="s">
        <v>127</v>
      </c>
      <c r="B36" t="s">
        <v>128</v>
      </c>
      <c r="C36" t="s">
        <v>254</v>
      </c>
      <c r="D36" t="s">
        <v>114</v>
      </c>
      <c r="E36" t="s">
        <v>129</v>
      </c>
      <c r="G36" s="1">
        <v>2</v>
      </c>
      <c r="H36" s="2">
        <v>7.8360000000000003</v>
      </c>
      <c r="I36">
        <v>1</v>
      </c>
      <c r="J36" s="10">
        <f t="shared" si="0"/>
        <v>15.672000000000001</v>
      </c>
      <c r="K36">
        <v>0</v>
      </c>
      <c r="L36" s="3" t="s">
        <v>130</v>
      </c>
      <c r="M36" t="s">
        <v>131</v>
      </c>
    </row>
    <row r="37" spans="1:13" x14ac:dyDescent="0.3">
      <c r="A37" t="s">
        <v>132</v>
      </c>
      <c r="B37" t="s">
        <v>133</v>
      </c>
      <c r="C37">
        <v>1</v>
      </c>
      <c r="D37" t="s">
        <v>134</v>
      </c>
      <c r="E37" t="s">
        <v>135</v>
      </c>
      <c r="G37" s="1">
        <v>2</v>
      </c>
      <c r="H37" s="2">
        <v>0.17899999999999999</v>
      </c>
      <c r="I37">
        <v>1</v>
      </c>
      <c r="J37" s="10">
        <f t="shared" si="0"/>
        <v>0.35799999999999998</v>
      </c>
      <c r="K37">
        <v>0</v>
      </c>
      <c r="L37" s="3" t="s">
        <v>136</v>
      </c>
      <c r="M37" t="s">
        <v>137</v>
      </c>
    </row>
    <row r="38" spans="1:13" x14ac:dyDescent="0.3">
      <c r="A38" t="s">
        <v>138</v>
      </c>
      <c r="B38" t="s">
        <v>133</v>
      </c>
      <c r="C38">
        <v>2</v>
      </c>
      <c r="D38" t="s">
        <v>134</v>
      </c>
      <c r="E38" t="s">
        <v>139</v>
      </c>
      <c r="G38" s="1">
        <v>1</v>
      </c>
      <c r="H38" s="2">
        <v>0.32200000000000001</v>
      </c>
      <c r="I38">
        <v>1</v>
      </c>
      <c r="J38" s="10">
        <f t="shared" si="0"/>
        <v>0.32200000000000001</v>
      </c>
      <c r="K38">
        <v>0</v>
      </c>
      <c r="L38" s="3" t="s">
        <v>140</v>
      </c>
      <c r="M38" t="s">
        <v>141</v>
      </c>
    </row>
    <row r="39" spans="1:13" x14ac:dyDescent="0.3">
      <c r="A39" t="s">
        <v>142</v>
      </c>
      <c r="B39" t="s">
        <v>143</v>
      </c>
      <c r="C39" t="s">
        <v>254</v>
      </c>
      <c r="D39" t="s">
        <v>144</v>
      </c>
      <c r="E39" t="s">
        <v>145</v>
      </c>
      <c r="G39" s="1">
        <v>2</v>
      </c>
      <c r="H39" s="2">
        <v>5.9189999999999996</v>
      </c>
      <c r="I39">
        <v>10</v>
      </c>
      <c r="J39" s="10">
        <f t="shared" si="0"/>
        <v>1.1838</v>
      </c>
      <c r="K39">
        <v>0</v>
      </c>
      <c r="L39" s="3" t="s">
        <v>146</v>
      </c>
      <c r="M39" t="s">
        <v>147</v>
      </c>
    </row>
    <row r="40" spans="1:13" x14ac:dyDescent="0.3">
      <c r="A40" t="s">
        <v>148</v>
      </c>
      <c r="B40" t="s">
        <v>143</v>
      </c>
      <c r="C40" t="s">
        <v>254</v>
      </c>
      <c r="D40" t="s">
        <v>149</v>
      </c>
      <c r="E40" t="s">
        <v>145</v>
      </c>
      <c r="G40" s="1">
        <v>1</v>
      </c>
      <c r="H40" s="2">
        <v>5.9189999999999996</v>
      </c>
      <c r="I40">
        <v>3</v>
      </c>
      <c r="J40" s="10">
        <f t="shared" si="0"/>
        <v>1.9729999999999999</v>
      </c>
      <c r="K40">
        <v>0</v>
      </c>
      <c r="L40" s="3" t="s">
        <v>150</v>
      </c>
      <c r="M40" t="s">
        <v>151</v>
      </c>
    </row>
    <row r="41" spans="1:13" x14ac:dyDescent="0.3">
      <c r="A41" t="s">
        <v>152</v>
      </c>
      <c r="B41" t="s">
        <v>143</v>
      </c>
      <c r="C41" t="s">
        <v>254</v>
      </c>
      <c r="D41" t="s">
        <v>153</v>
      </c>
      <c r="E41" t="s">
        <v>145</v>
      </c>
      <c r="G41" s="1">
        <v>1</v>
      </c>
      <c r="H41" s="2">
        <v>5.9189999999999996</v>
      </c>
      <c r="I41">
        <v>3</v>
      </c>
      <c r="J41" s="10">
        <f t="shared" si="0"/>
        <v>1.9729999999999999</v>
      </c>
      <c r="K41">
        <v>0</v>
      </c>
      <c r="L41" s="3" t="s">
        <v>154</v>
      </c>
      <c r="M41" t="s">
        <v>155</v>
      </c>
    </row>
    <row r="42" spans="1:13" x14ac:dyDescent="0.3">
      <c r="A42" t="s">
        <v>156</v>
      </c>
      <c r="B42" t="s">
        <v>157</v>
      </c>
      <c r="C42">
        <v>43</v>
      </c>
      <c r="D42" t="s">
        <v>158</v>
      </c>
      <c r="E42" t="s">
        <v>159</v>
      </c>
      <c r="G42" s="1">
        <v>2</v>
      </c>
      <c r="H42" s="2">
        <v>6.5339999999999998</v>
      </c>
      <c r="I42">
        <v>1</v>
      </c>
      <c r="J42" s="10">
        <f t="shared" si="0"/>
        <v>13.068</v>
      </c>
      <c r="K42">
        <v>0</v>
      </c>
      <c r="L42" s="3" t="s">
        <v>160</v>
      </c>
      <c r="M42" t="s">
        <v>161</v>
      </c>
    </row>
    <row r="43" spans="1:13" x14ac:dyDescent="0.3">
      <c r="A43" t="s">
        <v>162</v>
      </c>
      <c r="B43" t="s">
        <v>163</v>
      </c>
      <c r="C43" t="s">
        <v>254</v>
      </c>
      <c r="D43" t="s">
        <v>164</v>
      </c>
      <c r="E43" t="s">
        <v>165</v>
      </c>
      <c r="G43" s="1">
        <v>1</v>
      </c>
      <c r="H43" s="2">
        <v>19.97</v>
      </c>
      <c r="I43">
        <v>1</v>
      </c>
      <c r="J43" s="10">
        <f t="shared" si="0"/>
        <v>19.97</v>
      </c>
      <c r="K43">
        <v>0</v>
      </c>
      <c r="L43" s="3" t="s">
        <v>166</v>
      </c>
      <c r="M43" t="s">
        <v>167</v>
      </c>
    </row>
    <row r="44" spans="1:13" s="4" customFormat="1" x14ac:dyDescent="0.3">
      <c r="A44" s="4" t="s">
        <v>168</v>
      </c>
      <c r="B44" s="4" t="s">
        <v>169</v>
      </c>
      <c r="D44" s="4" t="s">
        <v>170</v>
      </c>
      <c r="F44" s="4" t="s">
        <v>255</v>
      </c>
      <c r="G44" s="5">
        <v>1</v>
      </c>
      <c r="H44" s="6">
        <v>7.048</v>
      </c>
      <c r="I44" s="4">
        <v>1</v>
      </c>
      <c r="J44" s="11">
        <f t="shared" si="0"/>
        <v>7.048</v>
      </c>
      <c r="K44" s="4">
        <v>0</v>
      </c>
      <c r="L44" s="7" t="s">
        <v>171</v>
      </c>
      <c r="M44" s="4" t="s">
        <v>172</v>
      </c>
    </row>
    <row r="45" spans="1:13" x14ac:dyDescent="0.3">
      <c r="A45" t="s">
        <v>173</v>
      </c>
      <c r="B45" t="s">
        <v>174</v>
      </c>
      <c r="C45" t="s">
        <v>254</v>
      </c>
      <c r="D45" t="s">
        <v>175</v>
      </c>
      <c r="E45" t="s">
        <v>176</v>
      </c>
      <c r="G45" s="1">
        <v>1</v>
      </c>
      <c r="H45" s="2">
        <v>5.5979999999999999</v>
      </c>
      <c r="I45">
        <v>1</v>
      </c>
      <c r="J45" s="10">
        <f t="shared" si="0"/>
        <v>5.5979999999999999</v>
      </c>
      <c r="K45">
        <v>0</v>
      </c>
      <c r="L45" s="3" t="s">
        <v>177</v>
      </c>
      <c r="M45" t="s">
        <v>178</v>
      </c>
    </row>
    <row r="46" spans="1:13" x14ac:dyDescent="0.3">
      <c r="A46" t="s">
        <v>179</v>
      </c>
      <c r="B46" t="s">
        <v>180</v>
      </c>
      <c r="C46">
        <v>47</v>
      </c>
      <c r="D46" t="s">
        <v>181</v>
      </c>
      <c r="E46" t="s">
        <v>182</v>
      </c>
      <c r="G46" s="1">
        <v>1</v>
      </c>
      <c r="H46" s="2">
        <v>42.805999999999997</v>
      </c>
      <c r="I46">
        <v>1</v>
      </c>
      <c r="J46" s="10">
        <f t="shared" si="0"/>
        <v>42.805999999999997</v>
      </c>
      <c r="K46">
        <v>0</v>
      </c>
      <c r="L46" s="3" t="s">
        <v>183</v>
      </c>
      <c r="M46" t="s">
        <v>184</v>
      </c>
    </row>
    <row r="47" spans="1:13" x14ac:dyDescent="0.3">
      <c r="A47" t="s">
        <v>185</v>
      </c>
      <c r="B47" t="s">
        <v>186</v>
      </c>
      <c r="C47">
        <v>51</v>
      </c>
      <c r="D47" t="s">
        <v>187</v>
      </c>
      <c r="E47" t="s">
        <v>188</v>
      </c>
      <c r="G47" s="1">
        <v>2</v>
      </c>
      <c r="H47" s="2">
        <v>0.872</v>
      </c>
      <c r="I47">
        <v>1</v>
      </c>
      <c r="J47" s="10">
        <f t="shared" si="0"/>
        <v>1.744</v>
      </c>
      <c r="K47">
        <v>0</v>
      </c>
      <c r="L47" s="3" t="s">
        <v>189</v>
      </c>
      <c r="M47" t="s">
        <v>190</v>
      </c>
    </row>
    <row r="48" spans="1:13" x14ac:dyDescent="0.3">
      <c r="A48" t="s">
        <v>191</v>
      </c>
      <c r="B48" t="s">
        <v>192</v>
      </c>
      <c r="C48">
        <v>52</v>
      </c>
      <c r="D48" t="s">
        <v>193</v>
      </c>
      <c r="E48" t="s">
        <v>194</v>
      </c>
      <c r="G48" s="1">
        <v>3</v>
      </c>
      <c r="H48" s="2">
        <v>0.71399999999999997</v>
      </c>
      <c r="I48">
        <v>1</v>
      </c>
      <c r="J48" s="10">
        <f t="shared" si="0"/>
        <v>2.1419999999999999</v>
      </c>
      <c r="K48">
        <v>0</v>
      </c>
      <c r="L48" s="3" t="s">
        <v>195</v>
      </c>
      <c r="M48" t="s">
        <v>196</v>
      </c>
    </row>
    <row r="49" spans="1:13" x14ac:dyDescent="0.3">
      <c r="A49" t="s">
        <v>197</v>
      </c>
      <c r="B49" t="s">
        <v>198</v>
      </c>
      <c r="C49">
        <v>53</v>
      </c>
      <c r="D49" t="s">
        <v>187</v>
      </c>
      <c r="E49" t="s">
        <v>199</v>
      </c>
      <c r="G49" s="1">
        <v>1</v>
      </c>
      <c r="H49" s="2">
        <v>0.85799999999999998</v>
      </c>
      <c r="I49">
        <v>1</v>
      </c>
      <c r="J49" s="10">
        <f t="shared" si="0"/>
        <v>0.85799999999999998</v>
      </c>
      <c r="K49">
        <v>0</v>
      </c>
      <c r="L49" s="3" t="s">
        <v>200</v>
      </c>
      <c r="M49" t="s">
        <v>201</v>
      </c>
    </row>
    <row r="50" spans="1:13" x14ac:dyDescent="0.3">
      <c r="A50" t="s">
        <v>202</v>
      </c>
      <c r="B50" t="s">
        <v>203</v>
      </c>
      <c r="C50">
        <v>3</v>
      </c>
      <c r="D50" t="s">
        <v>204</v>
      </c>
      <c r="E50" t="s">
        <v>256</v>
      </c>
      <c r="G50" s="1">
        <v>1</v>
      </c>
      <c r="H50" s="2">
        <v>0.46200000000000002</v>
      </c>
      <c r="I50">
        <v>1</v>
      </c>
      <c r="J50" s="10">
        <f t="shared" si="0"/>
        <v>0.46200000000000002</v>
      </c>
      <c r="K50">
        <v>0</v>
      </c>
      <c r="L50" s="3" t="s">
        <v>205</v>
      </c>
      <c r="M50" t="s">
        <v>206</v>
      </c>
    </row>
    <row r="51" spans="1:13" s="4" customFormat="1" x14ac:dyDescent="0.3">
      <c r="A51" s="4" t="s">
        <v>207</v>
      </c>
      <c r="B51" s="4" t="s">
        <v>208</v>
      </c>
      <c r="C51" s="4">
        <v>48</v>
      </c>
      <c r="D51" s="4" t="s">
        <v>209</v>
      </c>
      <c r="E51" s="4" t="s">
        <v>210</v>
      </c>
      <c r="G51" s="5">
        <v>1</v>
      </c>
      <c r="H51" s="6">
        <v>18.535</v>
      </c>
      <c r="I51" s="4">
        <v>1</v>
      </c>
      <c r="J51" s="11">
        <f t="shared" si="0"/>
        <v>18.535</v>
      </c>
      <c r="K51" s="4">
        <v>0</v>
      </c>
      <c r="L51" s="7" t="s">
        <v>211</v>
      </c>
      <c r="M51" s="4" t="s">
        <v>212</v>
      </c>
    </row>
    <row r="52" spans="1:13" s="4" customFormat="1" x14ac:dyDescent="0.3">
      <c r="A52" s="4" t="s">
        <v>213</v>
      </c>
      <c r="B52" s="4" t="s">
        <v>214</v>
      </c>
      <c r="C52" s="4" t="s">
        <v>254</v>
      </c>
      <c r="D52" s="4" t="s">
        <v>215</v>
      </c>
      <c r="E52" s="4" t="s">
        <v>216</v>
      </c>
      <c r="G52" s="5">
        <v>1</v>
      </c>
      <c r="H52" s="6">
        <v>4.28</v>
      </c>
      <c r="I52" s="4">
        <v>1</v>
      </c>
      <c r="J52" s="11">
        <f t="shared" si="0"/>
        <v>4.28</v>
      </c>
      <c r="K52" s="4">
        <v>0</v>
      </c>
      <c r="L52" s="7" t="s">
        <v>217</v>
      </c>
      <c r="M52" s="4" t="s">
        <v>218</v>
      </c>
    </row>
    <row r="53" spans="1:13" s="4" customFormat="1" x14ac:dyDescent="0.3">
      <c r="A53" s="4" t="s">
        <v>219</v>
      </c>
      <c r="B53" s="4" t="s">
        <v>220</v>
      </c>
      <c r="C53" s="4">
        <v>46</v>
      </c>
      <c r="D53" s="4" t="s">
        <v>221</v>
      </c>
      <c r="E53" s="4" t="s">
        <v>257</v>
      </c>
      <c r="G53" s="5">
        <v>1</v>
      </c>
      <c r="H53" s="6">
        <v>56.9</v>
      </c>
      <c r="I53" s="4">
        <v>1</v>
      </c>
      <c r="J53" s="11">
        <f t="shared" si="0"/>
        <v>56.9</v>
      </c>
      <c r="K53" s="4">
        <v>0</v>
      </c>
      <c r="L53" s="7" t="s">
        <v>222</v>
      </c>
      <c r="M53" s="4" t="s">
        <v>223</v>
      </c>
    </row>
    <row r="54" spans="1:13" x14ac:dyDescent="0.3">
      <c r="A54" t="s">
        <v>224</v>
      </c>
      <c r="B54" t="s">
        <v>225</v>
      </c>
      <c r="C54">
        <v>44</v>
      </c>
      <c r="D54" t="s">
        <v>158</v>
      </c>
      <c r="E54" t="s">
        <v>258</v>
      </c>
      <c r="G54" s="1">
        <v>2</v>
      </c>
      <c r="H54" s="2">
        <v>6.4729999999999999</v>
      </c>
      <c r="I54" s="8">
        <v>1</v>
      </c>
      <c r="J54" s="10">
        <f t="shared" si="0"/>
        <v>12.946</v>
      </c>
      <c r="K54">
        <v>0</v>
      </c>
      <c r="L54" s="3" t="s">
        <v>226</v>
      </c>
      <c r="M54" t="s">
        <v>227</v>
      </c>
    </row>
    <row r="55" spans="1:13" x14ac:dyDescent="0.3">
      <c r="A55" t="s">
        <v>228</v>
      </c>
      <c r="B55" t="s">
        <v>203</v>
      </c>
      <c r="C55">
        <v>27</v>
      </c>
      <c r="D55" t="s">
        <v>229</v>
      </c>
      <c r="E55" s="9" t="s">
        <v>230</v>
      </c>
      <c r="G55" s="1">
        <v>1</v>
      </c>
      <c r="H55" s="2">
        <v>6.08</v>
      </c>
      <c r="I55" s="8">
        <v>1</v>
      </c>
      <c r="J55" s="10">
        <f t="shared" si="0"/>
        <v>6.08</v>
      </c>
      <c r="K55">
        <v>0</v>
      </c>
      <c r="L55" s="3" t="s">
        <v>231</v>
      </c>
      <c r="M55" t="s">
        <v>232</v>
      </c>
    </row>
    <row r="56" spans="1:13" x14ac:dyDescent="0.3">
      <c r="A56" t="s">
        <v>233</v>
      </c>
      <c r="B56" t="s">
        <v>234</v>
      </c>
      <c r="C56" t="s">
        <v>254</v>
      </c>
      <c r="D56" t="s">
        <v>235</v>
      </c>
      <c r="E56" t="s">
        <v>236</v>
      </c>
      <c r="G56" s="1">
        <v>1</v>
      </c>
      <c r="H56" s="2">
        <v>17.032</v>
      </c>
      <c r="I56">
        <v>1</v>
      </c>
      <c r="J56" s="10">
        <f t="shared" si="0"/>
        <v>17.032</v>
      </c>
      <c r="K56">
        <v>0</v>
      </c>
      <c r="L56" s="3" t="s">
        <v>237</v>
      </c>
      <c r="M56" t="s">
        <v>238</v>
      </c>
    </row>
    <row r="57" spans="1:13" x14ac:dyDescent="0.3">
      <c r="A57" t="s">
        <v>239</v>
      </c>
      <c r="G57" s="1">
        <v>88</v>
      </c>
      <c r="J57" s="10">
        <f>SUM(J12:J56)</f>
        <v>343.44032200000004</v>
      </c>
    </row>
    <row r="60" spans="1:13" x14ac:dyDescent="0.3">
      <c r="D60" t="s">
        <v>259</v>
      </c>
      <c r="E60" t="s">
        <v>260</v>
      </c>
    </row>
    <row r="61" spans="1:13" x14ac:dyDescent="0.3">
      <c r="D61">
        <v>87</v>
      </c>
      <c r="E61">
        <v>14</v>
      </c>
      <c r="H61" s="2">
        <f>D61*E61</f>
        <v>1218</v>
      </c>
      <c r="I61">
        <v>10</v>
      </c>
      <c r="J61" s="10">
        <f>H61/I61</f>
        <v>121.8</v>
      </c>
      <c r="M61" t="s">
        <v>261</v>
      </c>
    </row>
    <row r="62" spans="1:13" x14ac:dyDescent="0.3">
      <c r="J62" s="10">
        <v>30</v>
      </c>
      <c r="M62" t="s">
        <v>262</v>
      </c>
    </row>
    <row r="63" spans="1:13" x14ac:dyDescent="0.3">
      <c r="J63" s="10">
        <f>J57+J61+J62</f>
        <v>495.24032200000005</v>
      </c>
      <c r="M63" t="s">
        <v>263</v>
      </c>
    </row>
  </sheetData>
  <mergeCells count="2">
    <mergeCell ref="B6:C6"/>
    <mergeCell ref="B7:C7"/>
  </mergeCells>
  <hyperlinks>
    <hyperlink ref="E55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 Drive Board 02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2019-02-06T19:10:52Z</dcterms:created>
  <dcterms:modified xsi:type="dcterms:W3CDTF">2019-02-19T12:48:12Z</dcterms:modified>
</cp:coreProperties>
</file>