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8" windowWidth="19224" windowHeight="4584"/>
  </bookViews>
  <sheets>
    <sheet name="Flow Control PCB 0401 (RS-BOM)" sheetId="1" r:id="rId1"/>
  </sheets>
  <calcPr calcId="145621"/>
</workbook>
</file>

<file path=xl/calcChain.xml><?xml version="1.0" encoding="utf-8"?>
<calcChain xmlns="http://schemas.openxmlformats.org/spreadsheetml/2006/main">
  <c r="J62" i="1" l="1"/>
  <c r="H62" i="1" l="1"/>
  <c r="J58" i="1" l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59" i="1" l="1"/>
  <c r="J64" i="1" s="1"/>
</calcChain>
</file>

<file path=xl/sharedStrings.xml><?xml version="1.0" encoding="utf-8"?>
<sst xmlns="http://schemas.openxmlformats.org/spreadsheetml/2006/main" count="325" uniqueCount="276">
  <si>
    <t>Bill Of Materials</t>
  </si>
  <si>
    <t>Report Written:</t>
  </si>
  <si>
    <t>Wednesday, January 30, 2019</t>
  </si>
  <si>
    <t>Project Path:</t>
  </si>
  <si>
    <t>E:\Electronics\Can Bus\Flow Control Board 0401\Flow Control Board 0401.prj</t>
  </si>
  <si>
    <t>Design Path:</t>
  </si>
  <si>
    <t>E:\Electronics\Can Bus\Flow Control Board 0401\Flow Control PCB 0401.pcb</t>
  </si>
  <si>
    <t>Design Title:</t>
  </si>
  <si>
    <t>Created:</t>
  </si>
  <si>
    <t>Last Saved:</t>
  </si>
  <si>
    <t>Editing Time:</t>
  </si>
  <si>
    <t>11286 min</t>
  </si>
  <si>
    <t>Units:</t>
  </si>
  <si>
    <t>mm (precision 2)</t>
  </si>
  <si>
    <t>Component</t>
  </si>
  <si>
    <t>Value</t>
  </si>
  <si>
    <t>Package</t>
  </si>
  <si>
    <t>RS Part Number</t>
  </si>
  <si>
    <t>Qty</t>
  </si>
  <si>
    <t>In Stock</t>
  </si>
  <si>
    <t>Ref Name</t>
  </si>
  <si>
    <t>Description</t>
  </si>
  <si>
    <t>0R068</t>
  </si>
  <si>
    <t>0.68R</t>
  </si>
  <si>
    <t>RES0603</t>
  </si>
  <si>
    <t>763-8716</t>
  </si>
  <si>
    <t>R18-19</t>
  </si>
  <si>
    <t>Resistor,0R068 1% 0.25W SMT0603</t>
  </si>
  <si>
    <t>1k</t>
  </si>
  <si>
    <t>1K</t>
  </si>
  <si>
    <t>R9-10, R21, R23-24, R27-29, R37-38, R40-41, R51, R57-59</t>
  </si>
  <si>
    <t>Resistor,1K 1% 0.1W SMT0603</t>
  </si>
  <si>
    <t>1k8</t>
  </si>
  <si>
    <t>1.8K</t>
  </si>
  <si>
    <t>804-8867</t>
  </si>
  <si>
    <t>R25, R36</t>
  </si>
  <si>
    <t>Resistor,1K8 SMT0603</t>
  </si>
  <si>
    <t>2K2</t>
  </si>
  <si>
    <t>2.2K</t>
  </si>
  <si>
    <t>R31, R44, R50</t>
  </si>
  <si>
    <t>Resistor,2K2 1% 0.1W SMT0603</t>
  </si>
  <si>
    <t>3 Pin ST 3.8 35 deg</t>
  </si>
  <si>
    <t>3 Way</t>
  </si>
  <si>
    <t>3 Con ST 38 35 deg</t>
  </si>
  <si>
    <t>J1-2, J4</t>
  </si>
  <si>
    <t>3 way Screw Terminal,3.81mm pitch 35 deg</t>
  </si>
  <si>
    <t>3K3</t>
  </si>
  <si>
    <t>3.3K</t>
  </si>
  <si>
    <t>Resistor,3K3 1% 0.1W SMT0603</t>
  </si>
  <si>
    <t>3K9</t>
  </si>
  <si>
    <t>3.9K</t>
  </si>
  <si>
    <t>804-8883</t>
  </si>
  <si>
    <t>Resistor,3K9 1% 0.1W SMT0603</t>
  </si>
  <si>
    <t>4 Pin ST 3.8 35 deg</t>
  </si>
  <si>
    <t>4 Con ST 38 35 deg Stepper B</t>
  </si>
  <si>
    <t>J3</t>
  </si>
  <si>
    <t>4 way Screw Terminal,3.81mm pitch 35 deg</t>
  </si>
  <si>
    <t>4 Pin ST 5 35 deg</t>
  </si>
  <si>
    <t>4 Way</t>
  </si>
  <si>
    <t>4 Con ST 5 35 deg B</t>
  </si>
  <si>
    <t>164-0793</t>
  </si>
  <si>
    <t>J5-6</t>
  </si>
  <si>
    <t>4 way Screw Terminal,5mm pitch 35 deg</t>
  </si>
  <si>
    <t>4K7</t>
  </si>
  <si>
    <t>4.7K</t>
  </si>
  <si>
    <t>R3, R53</t>
  </si>
  <si>
    <t>Resistor,4K7 1% 0.1W SMT0603</t>
  </si>
  <si>
    <t>5K6</t>
  </si>
  <si>
    <t>5.6K</t>
  </si>
  <si>
    <t>804-8899</t>
  </si>
  <si>
    <t>R52, R56</t>
  </si>
  <si>
    <t>Resistor,5K6 1% 0.1W SMT0603</t>
  </si>
  <si>
    <t>8K2</t>
  </si>
  <si>
    <t>8.2K</t>
  </si>
  <si>
    <t>213-2395P</t>
  </si>
  <si>
    <t>Resistor,8K2 1% 0.1W SMT0603</t>
  </si>
  <si>
    <t>10k</t>
  </si>
  <si>
    <t>10K</t>
  </si>
  <si>
    <t>804-8921</t>
  </si>
  <si>
    <t>R1, R4-6, R8, R11, R14, R17, R32, R35, R39, R42-43, R46, R54</t>
  </si>
  <si>
    <t>Resistor,10K SMT0603</t>
  </si>
  <si>
    <t>10nF</t>
  </si>
  <si>
    <t>CAP_C0603</t>
  </si>
  <si>
    <t>904-0101</t>
  </si>
  <si>
    <t>C10, C12, C14, C16</t>
  </si>
  <si>
    <t>Cap 10nF SMT 0603</t>
  </si>
  <si>
    <t>10uF 6.3v</t>
  </si>
  <si>
    <t>10uF 6.3V</t>
  </si>
  <si>
    <t>815-1355</t>
  </si>
  <si>
    <t>C7</t>
  </si>
  <si>
    <t>Cap 10uF SMT 0603</t>
  </si>
  <si>
    <t>10uF 35v 1206</t>
  </si>
  <si>
    <t>10uF</t>
  </si>
  <si>
    <t>CAP_C1206</t>
  </si>
  <si>
    <t>111-0486</t>
  </si>
  <si>
    <t>C23</t>
  </si>
  <si>
    <t>Capacitor SMT1206 10uF 35v</t>
  </si>
  <si>
    <t>11.0592mHz</t>
  </si>
  <si>
    <t>11.0592MHz</t>
  </si>
  <si>
    <t>HEX15</t>
  </si>
  <si>
    <t>814-9516</t>
  </si>
  <si>
    <t>XTAL1</t>
  </si>
  <si>
    <t>Crystal 11.0592MHz</t>
  </si>
  <si>
    <t>22nF</t>
  </si>
  <si>
    <t>C24</t>
  </si>
  <si>
    <t>Cap 22nF SMT 0603</t>
  </si>
  <si>
    <t>33pF</t>
  </si>
  <si>
    <t>C8-9</t>
  </si>
  <si>
    <t>Cap 33pF SMT 0603</t>
  </si>
  <si>
    <t>100nF</t>
  </si>
  <si>
    <t>698-3260</t>
  </si>
  <si>
    <t>C1-2, C4-6, C11, C13, C15, C17, C19, C25-26</t>
  </si>
  <si>
    <t>100R</t>
  </si>
  <si>
    <t>R7, R15, R20, R22</t>
  </si>
  <si>
    <t>Resistor,100R 1% 0.1W SMT0603</t>
  </si>
  <si>
    <t>100uF 35v AD10</t>
  </si>
  <si>
    <t>100uF</t>
  </si>
  <si>
    <t>PCAP 10x10</t>
  </si>
  <si>
    <t>520-2188</t>
  </si>
  <si>
    <t>C3, C22</t>
  </si>
  <si>
    <t>Cap Alum 100uF 35V SMD10</t>
  </si>
  <si>
    <t>120R</t>
  </si>
  <si>
    <t>Resistor,120R 1% 0.1W SMT0603</t>
  </si>
  <si>
    <t>220pF</t>
  </si>
  <si>
    <t>170-0129</t>
  </si>
  <si>
    <t>C20</t>
  </si>
  <si>
    <t>Cap 220pF SMT 0603</t>
  </si>
  <si>
    <t>470R</t>
  </si>
  <si>
    <t>R2, R12-13, R16, R30, R34, R47-48, R60</t>
  </si>
  <si>
    <t>Resistor,470R 1% 0.1W SMT0603</t>
  </si>
  <si>
    <t>470uF 25v AD10</t>
  </si>
  <si>
    <t>470uF</t>
  </si>
  <si>
    <t>715-1293</t>
  </si>
  <si>
    <t>C18, C21</t>
  </si>
  <si>
    <t>Cap Alum 470uF 25V SMD10</t>
  </si>
  <si>
    <t>A5984GLPTR-T</t>
  </si>
  <si>
    <t>Step Driver</t>
  </si>
  <si>
    <t>TSSOP-24-LP</t>
  </si>
  <si>
    <t>Digi-Key</t>
  </si>
  <si>
    <t>IC1</t>
  </si>
  <si>
    <t>Stepper Motor Driver</t>
  </si>
  <si>
    <t>ACS723LLCTR-05AB-T</t>
  </si>
  <si>
    <t>Amp Meter</t>
  </si>
  <si>
    <t>SOIC 8</t>
  </si>
  <si>
    <t>866-0767</t>
  </si>
  <si>
    <t>IC2</t>
  </si>
  <si>
    <t>Current Sensor</t>
  </si>
  <si>
    <t>BC807</t>
  </si>
  <si>
    <t>45V 500mA</t>
  </si>
  <si>
    <t>SOT23 T</t>
  </si>
  <si>
    <t>146-0856</t>
  </si>
  <si>
    <t>U1, U3</t>
  </si>
  <si>
    <t>BC807, PNP TRANSISTOR, SOT-23</t>
  </si>
  <si>
    <t>BC817</t>
  </si>
  <si>
    <t>484-2252</t>
  </si>
  <si>
    <t>Q1</t>
  </si>
  <si>
    <t>BC817, NPN Transistor, SOT-23</t>
  </si>
  <si>
    <t>CONN_SIL_2</t>
  </si>
  <si>
    <t>20 Sil</t>
  </si>
  <si>
    <t>2 SIL</t>
  </si>
  <si>
    <t>681-3007</t>
  </si>
  <si>
    <t>PL1, PL4</t>
  </si>
  <si>
    <t>2 way Pin Header</t>
  </si>
  <si>
    <t>CONN_SIL_6</t>
  </si>
  <si>
    <t>6 SIL</t>
  </si>
  <si>
    <t>PL3</t>
  </si>
  <si>
    <t>6 way Pin Header</t>
  </si>
  <si>
    <t>CONN_SIL_7</t>
  </si>
  <si>
    <t>7 SIL</t>
  </si>
  <si>
    <t>PL2</t>
  </si>
  <si>
    <t>7 way Pin Header</t>
  </si>
  <si>
    <t>DIP SW-3</t>
  </si>
  <si>
    <t>3 Dip Sw</t>
  </si>
  <si>
    <t>SWDIP6_300X138P100</t>
  </si>
  <si>
    <t>SW1</t>
  </si>
  <si>
    <t>DIP switch,PCB,SPST,3 pos,extended slide</t>
  </si>
  <si>
    <t>ES3J</t>
  </si>
  <si>
    <t>600V 3A</t>
  </si>
  <si>
    <t>DO-214AB</t>
  </si>
  <si>
    <t>761-3619</t>
  </si>
  <si>
    <t>D4, D6</t>
  </si>
  <si>
    <t>Diode Switching 600V 3A DO214AB</t>
  </si>
  <si>
    <t>FUSE HOLDER FLR</t>
  </si>
  <si>
    <t>12V</t>
  </si>
  <si>
    <t>SMTFuse 5x20</t>
  </si>
  <si>
    <t>410-7672</t>
  </si>
  <si>
    <t>FS1</t>
  </si>
  <si>
    <t>FUSE HOLDER, Blade, 5-20</t>
  </si>
  <si>
    <t>Ind 33uHz</t>
  </si>
  <si>
    <t>33 uHz</t>
  </si>
  <si>
    <t>SDR0805</t>
  </si>
  <si>
    <t>736-1286</t>
  </si>
  <si>
    <t>L1</t>
  </si>
  <si>
    <t>INDUCTOR 33uHz SDR0805</t>
  </si>
  <si>
    <t>L5973D-HS</t>
  </si>
  <si>
    <t>35V 2A</t>
  </si>
  <si>
    <t>HSOP8-L</t>
  </si>
  <si>
    <t>380-034</t>
  </si>
  <si>
    <t>U4</t>
  </si>
  <si>
    <t>Switching Reg,2.5A,4-36Vin,HSOP8</t>
  </si>
  <si>
    <t>Led SMD0805 Green</t>
  </si>
  <si>
    <t>Green</t>
  </si>
  <si>
    <t>LED_SM 0805</t>
  </si>
  <si>
    <t>888-6304</t>
  </si>
  <si>
    <t>LED2, LED5-6, LED9</t>
  </si>
  <si>
    <t>LED Uni-Color Green SMD0805</t>
  </si>
  <si>
    <t>Led SMD0805 Red</t>
  </si>
  <si>
    <t>Red</t>
  </si>
  <si>
    <t>LED_SM_0805</t>
  </si>
  <si>
    <t>888-6313</t>
  </si>
  <si>
    <t>LED1, LED7-8</t>
  </si>
  <si>
    <t>LED Uni-Color Red SMD0805</t>
  </si>
  <si>
    <t>Led SMD0805 Yellow</t>
  </si>
  <si>
    <t>Yellow</t>
  </si>
  <si>
    <t>888-6316</t>
  </si>
  <si>
    <t>LED3-4</t>
  </si>
  <si>
    <t>LED Uni-Color Yellow SMD0805</t>
  </si>
  <si>
    <t>LL4148-GS08</t>
  </si>
  <si>
    <t>100V 2A</t>
  </si>
  <si>
    <t>MELF_SOD-80</t>
  </si>
  <si>
    <t>D1-2</t>
  </si>
  <si>
    <t>Diode Switching 300mA 100V Mini-MELF</t>
  </si>
  <si>
    <t>MCP2551-I/SN</t>
  </si>
  <si>
    <t>1MBps</t>
  </si>
  <si>
    <t>738-6036</t>
  </si>
  <si>
    <t>IC3</t>
  </si>
  <si>
    <t>CAN Transceiver</t>
  </si>
  <si>
    <t>PIC18F26K80-I_SS</t>
  </si>
  <si>
    <t>8 bit PIC</t>
  </si>
  <si>
    <t>SOP65P780X200-28N</t>
  </si>
  <si>
    <t>U2</t>
  </si>
  <si>
    <t>MCU, 64kB Flash,ECAN,12-bit ADC, CTMU</t>
  </si>
  <si>
    <t>SMCJ26A</t>
  </si>
  <si>
    <t>1500 W</t>
  </si>
  <si>
    <t>D5, D7</t>
  </si>
  <si>
    <t>Diode SMCJ26A</t>
  </si>
  <si>
    <t>SMS2100</t>
  </si>
  <si>
    <t>DO-213AB</t>
  </si>
  <si>
    <t>Electrocomp</t>
  </si>
  <si>
    <t>D3</t>
  </si>
  <si>
    <t>Diode Schottky-Rectifiers SMS2100</t>
  </si>
  <si>
    <t>Ver Res 10K THW</t>
  </si>
  <si>
    <t>POT_105W</t>
  </si>
  <si>
    <t>769-2167</t>
  </si>
  <si>
    <t>Trimmer Resistor 10K W</t>
  </si>
  <si>
    <t>Totals</t>
  </si>
  <si>
    <t>804-8760</t>
  </si>
  <si>
    <t>R33(DNF)</t>
  </si>
  <si>
    <t>R45</t>
  </si>
  <si>
    <t>R26</t>
  </si>
  <si>
    <t>R49</t>
  </si>
  <si>
    <t>R55</t>
  </si>
  <si>
    <t>per</t>
  </si>
  <si>
    <t>Reel No</t>
  </si>
  <si>
    <t>Hand</t>
  </si>
  <si>
    <t>DNF</t>
  </si>
  <si>
    <t>714-7248</t>
  </si>
  <si>
    <t>Pick &amp; Place</t>
  </si>
  <si>
    <t>USD</t>
  </si>
  <si>
    <t>EX Rate</t>
  </si>
  <si>
    <t>Components</t>
  </si>
  <si>
    <t>FC Board Bare</t>
  </si>
  <si>
    <t>Total Board Price</t>
  </si>
  <si>
    <t>DigiKey Number</t>
  </si>
  <si>
    <t>180-6413</t>
  </si>
  <si>
    <t>179-5379</t>
  </si>
  <si>
    <t>213-2159</t>
  </si>
  <si>
    <t>213-2222</t>
  </si>
  <si>
    <t>700-2886</t>
  </si>
  <si>
    <t>715-4630</t>
  </si>
  <si>
    <t>Com Price</t>
  </si>
  <si>
    <t>Price</t>
  </si>
  <si>
    <t>213-2317</t>
  </si>
  <si>
    <t>213-2266</t>
  </si>
  <si>
    <t>213-2339</t>
  </si>
  <si>
    <t>Cap 100nF SMT 0603 0.1uF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</si>
</sst>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49" fontId="0" fillId="0" borderId="0" xfId="0" applyNumberFormat="1"/>
    <xf numFmtId="0" fontId="14" fillId="0" borderId="0" xfId="0" applyFont="1"/>
    <xf numFmtId="1" fontId="14" fillId="0" borderId="0" xfId="0" applyNumberFormat="1" applyFont="1"/>
    <xf numFmtId="164" fontId="14" fillId="0" borderId="0" xfId="0" applyNumberFormat="1" applyFont="1"/>
    <xf numFmtId="2" fontId="14" fillId="0" borderId="0" xfId="0" applyNumberFormat="1" applyFont="1"/>
    <xf numFmtId="49" fontId="14" fillId="0" borderId="0" xfId="0" applyNumberFormat="1" applyFont="1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42"/>
    <xf numFmtId="22" fontId="0" fillId="0" borderId="0" xfId="0" applyNumberFormat="1" applyAlignment="1"/>
    <xf numFmtId="0" fontId="0" fillId="0" borderId="0" xfId="0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lectrocompgroup.co.za/index.php?route=product/product&amp;product_id=3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topLeftCell="A46" workbookViewId="0">
      <selection activeCell="H17" sqref="H17"/>
    </sheetView>
  </sheetViews>
  <sheetFormatPr defaultRowHeight="14.4" x14ac:dyDescent="0.3"/>
  <cols>
    <col min="1" max="1" width="19.5546875" customWidth="1"/>
    <col min="2" max="2" width="12" customWidth="1"/>
    <col min="3" max="3" width="7.33203125" style="10" customWidth="1"/>
    <col min="4" max="4" width="12.21875" customWidth="1"/>
    <col min="5" max="6" width="11.21875" customWidth="1"/>
    <col min="7" max="7" width="4.88671875" style="2" customWidth="1"/>
    <col min="8" max="8" width="11.109375" style="1" customWidth="1"/>
    <col min="9" max="9" width="7.33203125" style="2" customWidth="1"/>
    <col min="10" max="10" width="9.6640625" customWidth="1"/>
    <col min="11" max="11" width="7.77734375" customWidth="1"/>
    <col min="12" max="12" width="13.88671875" style="4" customWidth="1"/>
    <col min="13" max="13" width="36.77734375" customWidth="1"/>
  </cols>
  <sheetData>
    <row r="1" spans="1:13" x14ac:dyDescent="0.3">
      <c r="A1" t="s">
        <v>0</v>
      </c>
    </row>
    <row r="2" spans="1:13" x14ac:dyDescent="0.3">
      <c r="A2" t="s">
        <v>1</v>
      </c>
      <c r="B2" t="s">
        <v>2</v>
      </c>
    </row>
    <row r="3" spans="1:13" x14ac:dyDescent="0.3">
      <c r="A3" t="s">
        <v>3</v>
      </c>
      <c r="B3" t="s">
        <v>4</v>
      </c>
    </row>
    <row r="4" spans="1:13" x14ac:dyDescent="0.3">
      <c r="A4" t="s">
        <v>5</v>
      </c>
      <c r="B4" t="s">
        <v>6</v>
      </c>
    </row>
    <row r="5" spans="1:13" x14ac:dyDescent="0.3">
      <c r="A5" t="s">
        <v>7</v>
      </c>
    </row>
    <row r="6" spans="1:13" x14ac:dyDescent="0.3">
      <c r="A6" t="s">
        <v>8</v>
      </c>
      <c r="C6" s="11"/>
    </row>
    <row r="7" spans="1:13" x14ac:dyDescent="0.3">
      <c r="A7" t="s">
        <v>9</v>
      </c>
      <c r="C7" s="14">
        <v>43495.46634259259</v>
      </c>
      <c r="D7" s="15"/>
    </row>
    <row r="8" spans="1:13" x14ac:dyDescent="0.3">
      <c r="A8" t="s">
        <v>10</v>
      </c>
      <c r="B8" t="s">
        <v>11</v>
      </c>
    </row>
    <row r="9" spans="1:13" x14ac:dyDescent="0.3">
      <c r="A9" t="s">
        <v>12</v>
      </c>
      <c r="B9" t="s">
        <v>13</v>
      </c>
    </row>
    <row r="11" spans="1:13" x14ac:dyDescent="0.3">
      <c r="A11" t="s">
        <v>14</v>
      </c>
      <c r="B11" t="s">
        <v>15</v>
      </c>
      <c r="C11" s="10" t="s">
        <v>253</v>
      </c>
      <c r="D11" t="s">
        <v>16</v>
      </c>
      <c r="E11" t="s">
        <v>17</v>
      </c>
      <c r="F11" t="s">
        <v>263</v>
      </c>
      <c r="G11" s="2" t="s">
        <v>18</v>
      </c>
      <c r="H11" s="1" t="s">
        <v>270</v>
      </c>
      <c r="I11" s="2" t="s">
        <v>252</v>
      </c>
      <c r="J11" t="s">
        <v>271</v>
      </c>
      <c r="K11" t="s">
        <v>19</v>
      </c>
      <c r="L11" s="4" t="s">
        <v>20</v>
      </c>
      <c r="M11" t="s">
        <v>21</v>
      </c>
    </row>
    <row r="12" spans="1:13" x14ac:dyDescent="0.3">
      <c r="A12" t="s">
        <v>22</v>
      </c>
      <c r="B12" t="s">
        <v>23</v>
      </c>
      <c r="C12" s="10">
        <v>39</v>
      </c>
      <c r="D12" t="s">
        <v>24</v>
      </c>
      <c r="E12" t="s">
        <v>25</v>
      </c>
      <c r="G12" s="2">
        <v>2</v>
      </c>
      <c r="H12" s="1">
        <v>1.675</v>
      </c>
      <c r="I12" s="2">
        <v>1</v>
      </c>
      <c r="J12" s="3">
        <f>(H12/I12)*G12</f>
        <v>3.35</v>
      </c>
      <c r="L12" s="4" t="s">
        <v>26</v>
      </c>
      <c r="M12" t="s">
        <v>27</v>
      </c>
    </row>
    <row r="13" spans="1:13" x14ac:dyDescent="0.3">
      <c r="A13" t="s">
        <v>28</v>
      </c>
      <c r="B13" t="s">
        <v>29</v>
      </c>
      <c r="C13" s="10">
        <v>26</v>
      </c>
      <c r="D13" t="s">
        <v>24</v>
      </c>
      <c r="E13" t="s">
        <v>273</v>
      </c>
      <c r="G13" s="2">
        <v>16</v>
      </c>
      <c r="H13" s="1">
        <v>0.214</v>
      </c>
      <c r="I13" s="2">
        <v>1</v>
      </c>
      <c r="J13" s="3">
        <f t="shared" ref="J13:J58" si="0">(H13/I13)*G13</f>
        <v>3.4239999999999999</v>
      </c>
      <c r="L13" s="4" t="s">
        <v>30</v>
      </c>
      <c r="M13" t="s">
        <v>31</v>
      </c>
    </row>
    <row r="14" spans="1:13" x14ac:dyDescent="0.3">
      <c r="A14" t="s">
        <v>32</v>
      </c>
      <c r="B14" t="s">
        <v>33</v>
      </c>
      <c r="C14" s="10">
        <v>28</v>
      </c>
      <c r="D14" t="s">
        <v>24</v>
      </c>
      <c r="E14" t="s">
        <v>34</v>
      </c>
      <c r="G14" s="2">
        <v>2</v>
      </c>
      <c r="H14" s="1">
        <v>55.07</v>
      </c>
      <c r="I14" s="2">
        <v>5000</v>
      </c>
      <c r="J14" s="3">
        <f t="shared" si="0"/>
        <v>2.2027999999999999E-2</v>
      </c>
      <c r="L14" s="4" t="s">
        <v>35</v>
      </c>
      <c r="M14" t="s">
        <v>36</v>
      </c>
    </row>
    <row r="15" spans="1:13" x14ac:dyDescent="0.3">
      <c r="A15" t="s">
        <v>37</v>
      </c>
      <c r="B15" t="s">
        <v>38</v>
      </c>
      <c r="C15" s="10">
        <v>30</v>
      </c>
      <c r="D15" t="s">
        <v>24</v>
      </c>
      <c r="E15" t="s">
        <v>272</v>
      </c>
      <c r="G15" s="2">
        <v>3</v>
      </c>
      <c r="H15" s="1">
        <v>0.39800000000000002</v>
      </c>
      <c r="I15" s="2">
        <v>1</v>
      </c>
      <c r="J15" s="3">
        <f t="shared" si="0"/>
        <v>1.194</v>
      </c>
      <c r="L15" s="4" t="s">
        <v>39</v>
      </c>
      <c r="M15" t="s">
        <v>40</v>
      </c>
    </row>
    <row r="16" spans="1:13" x14ac:dyDescent="0.3">
      <c r="A16" t="s">
        <v>41</v>
      </c>
      <c r="B16" t="s">
        <v>42</v>
      </c>
      <c r="C16" s="10" t="s">
        <v>254</v>
      </c>
      <c r="D16" t="s">
        <v>43</v>
      </c>
      <c r="G16" s="2">
        <v>3</v>
      </c>
      <c r="H16" s="1">
        <v>4</v>
      </c>
      <c r="I16" s="2">
        <v>1</v>
      </c>
      <c r="J16" s="3">
        <f t="shared" si="0"/>
        <v>12</v>
      </c>
      <c r="L16" s="4" t="s">
        <v>44</v>
      </c>
      <c r="M16" t="s">
        <v>45</v>
      </c>
    </row>
    <row r="17" spans="1:13" x14ac:dyDescent="0.3">
      <c r="A17" t="s">
        <v>46</v>
      </c>
      <c r="B17" t="s">
        <v>47</v>
      </c>
      <c r="C17" s="10">
        <v>31</v>
      </c>
      <c r="D17" t="s">
        <v>24</v>
      </c>
      <c r="E17" t="s">
        <v>274</v>
      </c>
      <c r="G17" s="2">
        <v>1</v>
      </c>
      <c r="H17" s="1">
        <v>0.28399999999999997</v>
      </c>
      <c r="I17" s="2">
        <v>1</v>
      </c>
      <c r="J17" s="3">
        <f t="shared" si="0"/>
        <v>0.28399999999999997</v>
      </c>
      <c r="L17" s="4" t="s">
        <v>251</v>
      </c>
      <c r="M17" t="s">
        <v>48</v>
      </c>
    </row>
    <row r="18" spans="1:13" x14ac:dyDescent="0.3">
      <c r="A18" t="s">
        <v>49</v>
      </c>
      <c r="B18" t="s">
        <v>50</v>
      </c>
      <c r="C18" s="10">
        <v>32</v>
      </c>
      <c r="D18" t="s">
        <v>24</v>
      </c>
      <c r="E18" t="s">
        <v>51</v>
      </c>
      <c r="G18" s="2">
        <v>1</v>
      </c>
      <c r="H18" s="1">
        <v>91.72</v>
      </c>
      <c r="I18" s="2">
        <v>5000</v>
      </c>
      <c r="J18" s="3">
        <f t="shared" si="0"/>
        <v>1.8343999999999999E-2</v>
      </c>
      <c r="L18" s="4" t="s">
        <v>250</v>
      </c>
      <c r="M18" t="s">
        <v>52</v>
      </c>
    </row>
    <row r="19" spans="1:13" x14ac:dyDescent="0.3">
      <c r="A19" t="s">
        <v>53</v>
      </c>
      <c r="B19" t="s">
        <v>58</v>
      </c>
      <c r="C19" s="10" t="s">
        <v>254</v>
      </c>
      <c r="D19" t="s">
        <v>54</v>
      </c>
      <c r="G19" s="2">
        <v>1</v>
      </c>
      <c r="H19" s="1">
        <v>2.7</v>
      </c>
      <c r="I19" s="2">
        <v>1</v>
      </c>
      <c r="J19" s="3">
        <f t="shared" si="0"/>
        <v>2.7</v>
      </c>
      <c r="L19" s="4" t="s">
        <v>55</v>
      </c>
      <c r="M19" t="s">
        <v>56</v>
      </c>
    </row>
    <row r="20" spans="1:13" x14ac:dyDescent="0.3">
      <c r="A20" t="s">
        <v>57</v>
      </c>
      <c r="B20" t="s">
        <v>58</v>
      </c>
      <c r="C20" s="10" t="s">
        <v>254</v>
      </c>
      <c r="D20" t="s">
        <v>59</v>
      </c>
      <c r="E20" t="s">
        <v>60</v>
      </c>
      <c r="G20" s="2">
        <v>2</v>
      </c>
      <c r="H20" s="1">
        <v>2.7</v>
      </c>
      <c r="I20" s="2">
        <v>1</v>
      </c>
      <c r="J20" s="3">
        <f t="shared" si="0"/>
        <v>5.4</v>
      </c>
      <c r="L20" s="4" t="s">
        <v>61</v>
      </c>
      <c r="M20" t="s">
        <v>62</v>
      </c>
    </row>
    <row r="21" spans="1:13" x14ac:dyDescent="0.3">
      <c r="A21" t="s">
        <v>63</v>
      </c>
      <c r="B21" t="s">
        <v>64</v>
      </c>
      <c r="C21" s="10">
        <v>33</v>
      </c>
      <c r="D21" t="s">
        <v>24</v>
      </c>
      <c r="E21">
        <v>2132367</v>
      </c>
      <c r="G21" s="2">
        <v>2</v>
      </c>
      <c r="H21" s="1">
        <v>0.372</v>
      </c>
      <c r="I21" s="2">
        <v>1</v>
      </c>
      <c r="J21" s="3">
        <f t="shared" si="0"/>
        <v>0.74399999999999999</v>
      </c>
      <c r="L21" s="4" t="s">
        <v>65</v>
      </c>
      <c r="M21" t="s">
        <v>66</v>
      </c>
    </row>
    <row r="22" spans="1:13" x14ac:dyDescent="0.3">
      <c r="A22" t="s">
        <v>67</v>
      </c>
      <c r="B22" t="s">
        <v>68</v>
      </c>
      <c r="C22" s="10">
        <v>34</v>
      </c>
      <c r="D22" t="s">
        <v>24</v>
      </c>
      <c r="E22" t="s">
        <v>69</v>
      </c>
      <c r="G22" s="2">
        <v>2</v>
      </c>
      <c r="H22" s="1">
        <v>1.7999999999999999E-2</v>
      </c>
      <c r="I22" s="2">
        <v>1</v>
      </c>
      <c r="J22" s="3">
        <f t="shared" si="0"/>
        <v>3.5999999999999997E-2</v>
      </c>
      <c r="L22" s="4" t="s">
        <v>70</v>
      </c>
      <c r="M22" t="s">
        <v>71</v>
      </c>
    </row>
    <row r="23" spans="1:13" s="5" customFormat="1" x14ac:dyDescent="0.3">
      <c r="A23" s="5" t="s">
        <v>72</v>
      </c>
      <c r="B23" s="5" t="s">
        <v>73</v>
      </c>
      <c r="C23" s="12"/>
      <c r="D23" s="5" t="s">
        <v>24</v>
      </c>
      <c r="E23" s="5" t="s">
        <v>74</v>
      </c>
      <c r="G23" s="6">
        <v>1</v>
      </c>
      <c r="H23" s="7">
        <v>6.5000000000000002E-2</v>
      </c>
      <c r="I23" s="6">
        <v>1</v>
      </c>
      <c r="J23" s="8">
        <f t="shared" si="0"/>
        <v>6.5000000000000002E-2</v>
      </c>
      <c r="L23" s="9" t="s">
        <v>249</v>
      </c>
      <c r="M23" s="5" t="s">
        <v>75</v>
      </c>
    </row>
    <row r="24" spans="1:13" x14ac:dyDescent="0.3">
      <c r="A24" t="s">
        <v>76</v>
      </c>
      <c r="B24" t="s">
        <v>77</v>
      </c>
      <c r="C24" s="10">
        <v>35</v>
      </c>
      <c r="D24" t="s">
        <v>24</v>
      </c>
      <c r="E24" t="s">
        <v>78</v>
      </c>
      <c r="G24" s="2">
        <v>15</v>
      </c>
      <c r="H24" s="1">
        <v>55.07</v>
      </c>
      <c r="I24" s="2">
        <v>5000</v>
      </c>
      <c r="J24" s="3">
        <f t="shared" si="0"/>
        <v>0.16521</v>
      </c>
      <c r="L24" s="4" t="s">
        <v>79</v>
      </c>
      <c r="M24" t="s">
        <v>80</v>
      </c>
    </row>
    <row r="25" spans="1:13" x14ac:dyDescent="0.3">
      <c r="A25" t="s">
        <v>81</v>
      </c>
      <c r="B25" t="s">
        <v>81</v>
      </c>
      <c r="C25" s="10">
        <v>40</v>
      </c>
      <c r="D25" t="s">
        <v>82</v>
      </c>
      <c r="E25" t="s">
        <v>83</v>
      </c>
      <c r="G25" s="2">
        <v>4</v>
      </c>
      <c r="H25" s="1">
        <v>0.216</v>
      </c>
      <c r="I25" s="2">
        <v>1</v>
      </c>
      <c r="J25" s="3">
        <f t="shared" si="0"/>
        <v>0.86399999999999999</v>
      </c>
      <c r="L25" s="4" t="s">
        <v>84</v>
      </c>
      <c r="M25" t="s">
        <v>85</v>
      </c>
    </row>
    <row r="26" spans="1:13" s="5" customFormat="1" x14ac:dyDescent="0.3">
      <c r="A26" s="5" t="s">
        <v>86</v>
      </c>
      <c r="B26" s="5" t="s">
        <v>87</v>
      </c>
      <c r="C26" s="12"/>
      <c r="D26" s="5" t="s">
        <v>82</v>
      </c>
      <c r="E26" s="5" t="s">
        <v>88</v>
      </c>
      <c r="G26" s="6">
        <v>1</v>
      </c>
      <c r="H26" s="7">
        <v>1.639</v>
      </c>
      <c r="I26" s="6">
        <v>1</v>
      </c>
      <c r="J26" s="8">
        <f t="shared" si="0"/>
        <v>1.639</v>
      </c>
      <c r="L26" s="9" t="s">
        <v>89</v>
      </c>
      <c r="M26" s="5" t="s">
        <v>90</v>
      </c>
    </row>
    <row r="27" spans="1:13" x14ac:dyDescent="0.3">
      <c r="A27" t="s">
        <v>91</v>
      </c>
      <c r="B27" t="s">
        <v>92</v>
      </c>
      <c r="C27" s="10">
        <v>42</v>
      </c>
      <c r="D27" t="s">
        <v>93</v>
      </c>
      <c r="E27" t="s">
        <v>94</v>
      </c>
      <c r="G27" s="2">
        <v>1</v>
      </c>
      <c r="H27" s="1">
        <v>5.1180000000000003</v>
      </c>
      <c r="I27" s="2">
        <v>1</v>
      </c>
      <c r="J27" s="3">
        <f t="shared" si="0"/>
        <v>5.1180000000000003</v>
      </c>
      <c r="L27" s="4" t="s">
        <v>95</v>
      </c>
      <c r="M27" t="s">
        <v>96</v>
      </c>
    </row>
    <row r="28" spans="1:13" x14ac:dyDescent="0.3">
      <c r="A28" t="s">
        <v>97</v>
      </c>
      <c r="B28" t="s">
        <v>98</v>
      </c>
      <c r="C28" s="10" t="s">
        <v>254</v>
      </c>
      <c r="D28" t="s">
        <v>99</v>
      </c>
      <c r="E28" t="s">
        <v>100</v>
      </c>
      <c r="G28" s="2">
        <v>1</v>
      </c>
      <c r="H28" s="1">
        <v>3.403</v>
      </c>
      <c r="I28" s="2">
        <v>1</v>
      </c>
      <c r="J28" s="3">
        <f t="shared" si="0"/>
        <v>3.403</v>
      </c>
      <c r="L28" s="4" t="s">
        <v>101</v>
      </c>
      <c r="M28" t="s">
        <v>102</v>
      </c>
    </row>
    <row r="29" spans="1:13" x14ac:dyDescent="0.3">
      <c r="A29" t="s">
        <v>103</v>
      </c>
      <c r="B29" t="s">
        <v>103</v>
      </c>
      <c r="C29" s="10">
        <v>41</v>
      </c>
      <c r="D29" t="s">
        <v>82</v>
      </c>
      <c r="E29" t="s">
        <v>264</v>
      </c>
      <c r="G29" s="2">
        <v>1</v>
      </c>
      <c r="H29" s="1">
        <v>0.30399999999999999</v>
      </c>
      <c r="I29" s="2">
        <v>1</v>
      </c>
      <c r="J29" s="3">
        <f t="shared" si="0"/>
        <v>0.30399999999999999</v>
      </c>
      <c r="L29" s="4" t="s">
        <v>104</v>
      </c>
      <c r="M29" t="s">
        <v>105</v>
      </c>
    </row>
    <row r="30" spans="1:13" x14ac:dyDescent="0.3">
      <c r="A30" t="s">
        <v>106</v>
      </c>
      <c r="B30" t="s">
        <v>106</v>
      </c>
      <c r="C30" s="10">
        <v>22</v>
      </c>
      <c r="D30" t="s">
        <v>82</v>
      </c>
      <c r="E30" t="s">
        <v>265</v>
      </c>
      <c r="G30" s="2">
        <v>2</v>
      </c>
      <c r="H30" s="1">
        <v>0.61599999999999999</v>
      </c>
      <c r="I30" s="2">
        <v>1</v>
      </c>
      <c r="J30" s="3">
        <f t="shared" si="0"/>
        <v>1.232</v>
      </c>
      <c r="L30" s="4" t="s">
        <v>107</v>
      </c>
      <c r="M30" t="s">
        <v>108</v>
      </c>
    </row>
    <row r="31" spans="1:13" x14ac:dyDescent="0.3">
      <c r="A31" t="s">
        <v>109</v>
      </c>
      <c r="B31" t="s">
        <v>109</v>
      </c>
      <c r="C31" s="10">
        <v>21</v>
      </c>
      <c r="D31" t="s">
        <v>82</v>
      </c>
      <c r="E31" t="s">
        <v>110</v>
      </c>
      <c r="G31" s="2">
        <v>12</v>
      </c>
      <c r="H31" s="1">
        <v>0.28199999999999997</v>
      </c>
      <c r="I31" s="2">
        <v>1</v>
      </c>
      <c r="J31" s="3">
        <f t="shared" si="0"/>
        <v>3.3839999999999995</v>
      </c>
      <c r="L31" s="4" t="s">
        <v>111</v>
      </c>
      <c r="M31" t="s">
        <v>275</v>
      </c>
    </row>
    <row r="32" spans="1:13" x14ac:dyDescent="0.3">
      <c r="A32" t="s">
        <v>112</v>
      </c>
      <c r="B32" t="s">
        <v>112</v>
      </c>
      <c r="C32" s="10">
        <v>36</v>
      </c>
      <c r="D32" t="s">
        <v>24</v>
      </c>
      <c r="E32" t="s">
        <v>246</v>
      </c>
      <c r="G32" s="2">
        <v>4</v>
      </c>
      <c r="H32" s="1">
        <v>100</v>
      </c>
      <c r="I32" s="2">
        <v>5000</v>
      </c>
      <c r="J32" s="3">
        <f t="shared" si="0"/>
        <v>0.08</v>
      </c>
      <c r="L32" s="4" t="s">
        <v>113</v>
      </c>
      <c r="M32" t="s">
        <v>114</v>
      </c>
    </row>
    <row r="33" spans="1:13" x14ac:dyDescent="0.3">
      <c r="A33" t="s">
        <v>115</v>
      </c>
      <c r="B33" t="s">
        <v>116</v>
      </c>
      <c r="C33" s="10" t="s">
        <v>254</v>
      </c>
      <c r="D33" t="s">
        <v>117</v>
      </c>
      <c r="E33" t="s">
        <v>118</v>
      </c>
      <c r="G33" s="2">
        <v>2</v>
      </c>
      <c r="H33" s="1">
        <v>7.1310000000000002</v>
      </c>
      <c r="I33" s="2">
        <v>1</v>
      </c>
      <c r="J33" s="3">
        <f t="shared" si="0"/>
        <v>14.262</v>
      </c>
      <c r="L33" s="4" t="s">
        <v>119</v>
      </c>
      <c r="M33" t="s">
        <v>120</v>
      </c>
    </row>
    <row r="34" spans="1:13" x14ac:dyDescent="0.3">
      <c r="A34" t="s">
        <v>121</v>
      </c>
      <c r="B34" t="s">
        <v>121</v>
      </c>
      <c r="C34" s="10">
        <v>37</v>
      </c>
      <c r="D34" t="s">
        <v>24</v>
      </c>
      <c r="E34" t="s">
        <v>266</v>
      </c>
      <c r="G34" s="2">
        <v>1</v>
      </c>
      <c r="H34" s="1">
        <v>0.28399999999999997</v>
      </c>
      <c r="I34" s="2">
        <v>1</v>
      </c>
      <c r="J34" s="3">
        <f t="shared" si="0"/>
        <v>0.28399999999999997</v>
      </c>
      <c r="L34" s="4" t="s">
        <v>248</v>
      </c>
      <c r="M34" t="s">
        <v>122</v>
      </c>
    </row>
    <row r="35" spans="1:13" x14ac:dyDescent="0.3">
      <c r="A35" t="s">
        <v>123</v>
      </c>
      <c r="B35" t="s">
        <v>123</v>
      </c>
      <c r="C35" s="10">
        <v>20</v>
      </c>
      <c r="D35" t="s">
        <v>82</v>
      </c>
      <c r="E35" t="s">
        <v>124</v>
      </c>
      <c r="G35" s="2">
        <v>1</v>
      </c>
      <c r="H35" s="1">
        <v>80.010000000000005</v>
      </c>
      <c r="I35" s="2">
        <v>1000</v>
      </c>
      <c r="J35" s="3">
        <f t="shared" si="0"/>
        <v>8.0010000000000012E-2</v>
      </c>
      <c r="L35" s="4" t="s">
        <v>125</v>
      </c>
      <c r="M35" t="s">
        <v>126</v>
      </c>
    </row>
    <row r="36" spans="1:13" x14ac:dyDescent="0.3">
      <c r="A36" t="s">
        <v>127</v>
      </c>
      <c r="B36" t="s">
        <v>127</v>
      </c>
      <c r="C36" s="10">
        <v>38</v>
      </c>
      <c r="D36" t="s">
        <v>24</v>
      </c>
      <c r="E36" t="s">
        <v>267</v>
      </c>
      <c r="G36" s="2">
        <v>9</v>
      </c>
      <c r="H36" s="1">
        <v>0.21199999999999999</v>
      </c>
      <c r="I36" s="2">
        <v>1</v>
      </c>
      <c r="J36" s="3">
        <f t="shared" si="0"/>
        <v>1.9079999999999999</v>
      </c>
      <c r="L36" s="4" t="s">
        <v>128</v>
      </c>
      <c r="M36" t="s">
        <v>129</v>
      </c>
    </row>
    <row r="37" spans="1:13" x14ac:dyDescent="0.3">
      <c r="A37" t="s">
        <v>130</v>
      </c>
      <c r="B37" t="s">
        <v>131</v>
      </c>
      <c r="C37" s="10" t="s">
        <v>254</v>
      </c>
      <c r="D37" t="s">
        <v>117</v>
      </c>
      <c r="E37" t="s">
        <v>132</v>
      </c>
      <c r="G37" s="2">
        <v>2</v>
      </c>
      <c r="H37" s="1">
        <v>7.8360000000000003</v>
      </c>
      <c r="I37" s="2">
        <v>1</v>
      </c>
      <c r="J37" s="3">
        <f t="shared" si="0"/>
        <v>15.672000000000001</v>
      </c>
      <c r="L37" s="4" t="s">
        <v>133</v>
      </c>
      <c r="M37" t="s">
        <v>134</v>
      </c>
    </row>
    <row r="38" spans="1:13" x14ac:dyDescent="0.3">
      <c r="A38" t="s">
        <v>135</v>
      </c>
      <c r="B38" t="s">
        <v>136</v>
      </c>
      <c r="C38" s="10">
        <v>10</v>
      </c>
      <c r="D38" t="s">
        <v>137</v>
      </c>
      <c r="E38" t="s">
        <v>138</v>
      </c>
      <c r="G38" s="2">
        <v>1</v>
      </c>
      <c r="H38" s="1">
        <v>39.020000000000003</v>
      </c>
      <c r="I38" s="2">
        <v>1</v>
      </c>
      <c r="J38" s="3">
        <f t="shared" si="0"/>
        <v>39.020000000000003</v>
      </c>
      <c r="L38" s="4" t="s">
        <v>139</v>
      </c>
      <c r="M38" t="s">
        <v>140</v>
      </c>
    </row>
    <row r="39" spans="1:13" s="5" customFormat="1" x14ac:dyDescent="0.3">
      <c r="A39" s="5" t="s">
        <v>141</v>
      </c>
      <c r="B39" s="5" t="s">
        <v>142</v>
      </c>
      <c r="C39" s="12">
        <v>49</v>
      </c>
      <c r="D39" s="5" t="s">
        <v>143</v>
      </c>
      <c r="E39" s="5" t="s">
        <v>144</v>
      </c>
      <c r="G39" s="6">
        <v>1</v>
      </c>
      <c r="H39" s="7">
        <v>48.4</v>
      </c>
      <c r="I39" s="6">
        <v>1</v>
      </c>
      <c r="J39" s="8">
        <f t="shared" si="0"/>
        <v>48.4</v>
      </c>
      <c r="L39" s="9" t="s">
        <v>145</v>
      </c>
      <c r="M39" s="5" t="s">
        <v>146</v>
      </c>
    </row>
    <row r="40" spans="1:13" x14ac:dyDescent="0.3">
      <c r="A40" t="s">
        <v>147</v>
      </c>
      <c r="B40" t="s">
        <v>148</v>
      </c>
      <c r="C40" s="10">
        <v>1</v>
      </c>
      <c r="D40" t="s">
        <v>149</v>
      </c>
      <c r="E40" t="s">
        <v>150</v>
      </c>
      <c r="G40" s="2">
        <v>2</v>
      </c>
      <c r="H40" s="1">
        <v>0.17899999999999999</v>
      </c>
      <c r="I40" s="2">
        <v>1</v>
      </c>
      <c r="J40" s="3">
        <f t="shared" si="0"/>
        <v>0.35799999999999998</v>
      </c>
      <c r="L40" s="4" t="s">
        <v>151</v>
      </c>
      <c r="M40" t="s">
        <v>152</v>
      </c>
    </row>
    <row r="41" spans="1:13" x14ac:dyDescent="0.3">
      <c r="A41" t="s">
        <v>153</v>
      </c>
      <c r="B41" t="s">
        <v>148</v>
      </c>
      <c r="C41" s="10">
        <v>2</v>
      </c>
      <c r="D41" t="s">
        <v>149</v>
      </c>
      <c r="E41" t="s">
        <v>154</v>
      </c>
      <c r="G41" s="2">
        <v>1</v>
      </c>
      <c r="H41" s="1">
        <v>0.32200000000000001</v>
      </c>
      <c r="I41" s="2">
        <v>1</v>
      </c>
      <c r="J41" s="3">
        <f t="shared" si="0"/>
        <v>0.32200000000000001</v>
      </c>
      <c r="L41" s="4" t="s">
        <v>155</v>
      </c>
      <c r="M41" t="s">
        <v>156</v>
      </c>
    </row>
    <row r="42" spans="1:13" x14ac:dyDescent="0.3">
      <c r="A42" t="s">
        <v>157</v>
      </c>
      <c r="B42" t="s">
        <v>158</v>
      </c>
      <c r="C42" s="10" t="s">
        <v>254</v>
      </c>
      <c r="D42" t="s">
        <v>159</v>
      </c>
      <c r="E42" t="s">
        <v>160</v>
      </c>
      <c r="G42" s="2">
        <v>2</v>
      </c>
      <c r="H42" s="1">
        <v>5.9189999999999996</v>
      </c>
      <c r="I42" s="2">
        <v>10</v>
      </c>
      <c r="J42" s="3">
        <f t="shared" si="0"/>
        <v>1.1838</v>
      </c>
      <c r="L42" s="4" t="s">
        <v>161</v>
      </c>
      <c r="M42" t="s">
        <v>162</v>
      </c>
    </row>
    <row r="43" spans="1:13" x14ac:dyDescent="0.3">
      <c r="A43" t="s">
        <v>163</v>
      </c>
      <c r="B43" t="s">
        <v>158</v>
      </c>
      <c r="C43" s="10" t="s">
        <v>254</v>
      </c>
      <c r="D43" t="s">
        <v>164</v>
      </c>
      <c r="E43" t="s">
        <v>160</v>
      </c>
      <c r="G43" s="2">
        <v>1</v>
      </c>
      <c r="H43" s="1">
        <v>5.9189999999999996</v>
      </c>
      <c r="I43" s="2">
        <v>3</v>
      </c>
      <c r="J43" s="3">
        <f t="shared" si="0"/>
        <v>1.9729999999999999</v>
      </c>
      <c r="L43" s="4" t="s">
        <v>165</v>
      </c>
      <c r="M43" t="s">
        <v>166</v>
      </c>
    </row>
    <row r="44" spans="1:13" x14ac:dyDescent="0.3">
      <c r="A44" t="s">
        <v>167</v>
      </c>
      <c r="B44" t="s">
        <v>158</v>
      </c>
      <c r="C44" s="10" t="s">
        <v>254</v>
      </c>
      <c r="D44" t="s">
        <v>168</v>
      </c>
      <c r="E44" t="s">
        <v>160</v>
      </c>
      <c r="G44" s="2">
        <v>1</v>
      </c>
      <c r="H44" s="1">
        <v>5.9189999999999996</v>
      </c>
      <c r="I44" s="2">
        <v>3</v>
      </c>
      <c r="J44" s="3">
        <f t="shared" si="0"/>
        <v>1.9729999999999999</v>
      </c>
      <c r="L44" s="4" t="s">
        <v>169</v>
      </c>
      <c r="M44" t="s">
        <v>170</v>
      </c>
    </row>
    <row r="45" spans="1:13" x14ac:dyDescent="0.3">
      <c r="A45" t="s">
        <v>171</v>
      </c>
      <c r="B45" t="s">
        <v>172</v>
      </c>
      <c r="C45" s="10" t="s">
        <v>254</v>
      </c>
      <c r="D45" t="s">
        <v>173</v>
      </c>
      <c r="E45">
        <v>7182073</v>
      </c>
      <c r="G45" s="2">
        <v>1</v>
      </c>
      <c r="H45" s="1">
        <v>9</v>
      </c>
      <c r="I45" s="2">
        <v>1</v>
      </c>
      <c r="J45" s="3">
        <f t="shared" si="0"/>
        <v>9</v>
      </c>
      <c r="L45" s="4" t="s">
        <v>174</v>
      </c>
      <c r="M45" t="s">
        <v>175</v>
      </c>
    </row>
    <row r="46" spans="1:13" x14ac:dyDescent="0.3">
      <c r="A46" t="s">
        <v>176</v>
      </c>
      <c r="B46" t="s">
        <v>177</v>
      </c>
      <c r="C46" s="10">
        <v>43</v>
      </c>
      <c r="D46" t="s">
        <v>178</v>
      </c>
      <c r="E46" t="s">
        <v>179</v>
      </c>
      <c r="G46" s="2">
        <v>2</v>
      </c>
      <c r="H46" s="1">
        <v>6.5339999999999998</v>
      </c>
      <c r="I46" s="2">
        <v>1</v>
      </c>
      <c r="J46" s="3">
        <f t="shared" si="0"/>
        <v>13.068</v>
      </c>
      <c r="L46" s="4" t="s">
        <v>180</v>
      </c>
      <c r="M46" t="s">
        <v>181</v>
      </c>
    </row>
    <row r="47" spans="1:13" x14ac:dyDescent="0.3">
      <c r="A47" t="s">
        <v>182</v>
      </c>
      <c r="B47" t="s">
        <v>183</v>
      </c>
      <c r="C47" s="10" t="s">
        <v>254</v>
      </c>
      <c r="D47" t="s">
        <v>184</v>
      </c>
      <c r="E47" t="s">
        <v>185</v>
      </c>
      <c r="G47" s="2">
        <v>1</v>
      </c>
      <c r="H47" s="1">
        <v>19.97</v>
      </c>
      <c r="I47" s="2">
        <v>1</v>
      </c>
      <c r="J47" s="3">
        <f t="shared" si="0"/>
        <v>19.97</v>
      </c>
      <c r="L47" s="4" t="s">
        <v>186</v>
      </c>
      <c r="M47" t="s">
        <v>187</v>
      </c>
    </row>
    <row r="48" spans="1:13" x14ac:dyDescent="0.3">
      <c r="A48" t="s">
        <v>188</v>
      </c>
      <c r="B48" t="s">
        <v>189</v>
      </c>
      <c r="C48" s="10" t="s">
        <v>254</v>
      </c>
      <c r="D48" t="s">
        <v>190</v>
      </c>
      <c r="E48" t="s">
        <v>191</v>
      </c>
      <c r="G48" s="2">
        <v>1</v>
      </c>
      <c r="H48" s="1">
        <v>5.5979999999999999</v>
      </c>
      <c r="I48" s="2">
        <v>1</v>
      </c>
      <c r="J48" s="3">
        <f t="shared" si="0"/>
        <v>5.5979999999999999</v>
      </c>
      <c r="L48" s="4" t="s">
        <v>192</v>
      </c>
      <c r="M48" t="s">
        <v>193</v>
      </c>
    </row>
    <row r="49" spans="1:13" x14ac:dyDescent="0.3">
      <c r="A49" t="s">
        <v>194</v>
      </c>
      <c r="B49" t="s">
        <v>195</v>
      </c>
      <c r="C49" s="10">
        <v>47</v>
      </c>
      <c r="D49" t="s">
        <v>196</v>
      </c>
      <c r="E49" t="s">
        <v>197</v>
      </c>
      <c r="G49" s="2">
        <v>1</v>
      </c>
      <c r="H49" s="1">
        <v>33.700000000000003</v>
      </c>
      <c r="I49" s="2">
        <v>1</v>
      </c>
      <c r="J49" s="3">
        <f t="shared" si="0"/>
        <v>33.700000000000003</v>
      </c>
      <c r="L49" s="4" t="s">
        <v>198</v>
      </c>
      <c r="M49" t="s">
        <v>199</v>
      </c>
    </row>
    <row r="50" spans="1:13" x14ac:dyDescent="0.3">
      <c r="A50" t="s">
        <v>200</v>
      </c>
      <c r="B50" t="s">
        <v>201</v>
      </c>
      <c r="C50" s="10">
        <v>51</v>
      </c>
      <c r="D50" t="s">
        <v>202</v>
      </c>
      <c r="E50" t="s">
        <v>203</v>
      </c>
      <c r="G50" s="2">
        <v>4</v>
      </c>
      <c r="H50" s="1">
        <v>0.872</v>
      </c>
      <c r="I50" s="2">
        <v>1</v>
      </c>
      <c r="J50" s="3">
        <f t="shared" si="0"/>
        <v>3.488</v>
      </c>
      <c r="L50" s="4" t="s">
        <v>204</v>
      </c>
      <c r="M50" t="s">
        <v>205</v>
      </c>
    </row>
    <row r="51" spans="1:13" x14ac:dyDescent="0.3">
      <c r="A51" t="s">
        <v>206</v>
      </c>
      <c r="B51" t="s">
        <v>207</v>
      </c>
      <c r="C51" s="10">
        <v>52</v>
      </c>
      <c r="D51" t="s">
        <v>208</v>
      </c>
      <c r="E51" t="s">
        <v>209</v>
      </c>
      <c r="G51" s="2">
        <v>3</v>
      </c>
      <c r="H51" s="1">
        <v>0.71399999999999997</v>
      </c>
      <c r="I51" s="2">
        <v>1</v>
      </c>
      <c r="J51" s="3">
        <f t="shared" si="0"/>
        <v>2.1419999999999999</v>
      </c>
      <c r="L51" s="4" t="s">
        <v>210</v>
      </c>
      <c r="M51" t="s">
        <v>211</v>
      </c>
    </row>
    <row r="52" spans="1:13" x14ac:dyDescent="0.3">
      <c r="A52" t="s">
        <v>212</v>
      </c>
      <c r="B52" t="s">
        <v>213</v>
      </c>
      <c r="C52" s="10">
        <v>53</v>
      </c>
      <c r="D52" t="s">
        <v>202</v>
      </c>
      <c r="E52" t="s">
        <v>214</v>
      </c>
      <c r="G52" s="2">
        <v>2</v>
      </c>
      <c r="H52" s="1">
        <v>0.85799999999999998</v>
      </c>
      <c r="I52" s="2">
        <v>1</v>
      </c>
      <c r="J52" s="3">
        <f t="shared" si="0"/>
        <v>1.716</v>
      </c>
      <c r="L52" s="4" t="s">
        <v>215</v>
      </c>
      <c r="M52" t="s">
        <v>216</v>
      </c>
    </row>
    <row r="53" spans="1:13" x14ac:dyDescent="0.3">
      <c r="A53" t="s">
        <v>217</v>
      </c>
      <c r="B53" t="s">
        <v>218</v>
      </c>
      <c r="C53" s="10">
        <v>3</v>
      </c>
      <c r="D53" t="s">
        <v>219</v>
      </c>
      <c r="E53" t="s">
        <v>268</v>
      </c>
      <c r="G53" s="2">
        <v>2</v>
      </c>
      <c r="H53" s="1">
        <v>0.46200000000000002</v>
      </c>
      <c r="I53" s="2">
        <v>1</v>
      </c>
      <c r="J53" s="3">
        <f t="shared" si="0"/>
        <v>0.92400000000000004</v>
      </c>
      <c r="L53" s="4" t="s">
        <v>220</v>
      </c>
      <c r="M53" t="s">
        <v>221</v>
      </c>
    </row>
    <row r="54" spans="1:13" s="5" customFormat="1" x14ac:dyDescent="0.3">
      <c r="A54" s="5" t="s">
        <v>222</v>
      </c>
      <c r="B54" s="5" t="s">
        <v>223</v>
      </c>
      <c r="C54" s="12">
        <v>48</v>
      </c>
      <c r="D54" s="5" t="s">
        <v>143</v>
      </c>
      <c r="E54" s="5" t="s">
        <v>224</v>
      </c>
      <c r="G54" s="6">
        <v>1</v>
      </c>
      <c r="H54" s="7">
        <v>12.1</v>
      </c>
      <c r="I54" s="6">
        <v>1</v>
      </c>
      <c r="J54" s="8">
        <f t="shared" si="0"/>
        <v>12.1</v>
      </c>
      <c r="L54" s="9" t="s">
        <v>225</v>
      </c>
      <c r="M54" s="5" t="s">
        <v>226</v>
      </c>
    </row>
    <row r="55" spans="1:13" s="5" customFormat="1" x14ac:dyDescent="0.3">
      <c r="A55" s="5" t="s">
        <v>227</v>
      </c>
      <c r="B55" s="5" t="s">
        <v>228</v>
      </c>
      <c r="C55" s="12">
        <v>46</v>
      </c>
      <c r="D55" s="5" t="s">
        <v>229</v>
      </c>
      <c r="E55" s="5" t="s">
        <v>269</v>
      </c>
      <c r="G55" s="6">
        <v>1</v>
      </c>
      <c r="H55" s="7">
        <v>39.299999999999997</v>
      </c>
      <c r="I55" s="6">
        <v>1</v>
      </c>
      <c r="J55" s="8">
        <f t="shared" si="0"/>
        <v>39.299999999999997</v>
      </c>
      <c r="L55" s="9" t="s">
        <v>230</v>
      </c>
      <c r="M55" s="5" t="s">
        <v>231</v>
      </c>
    </row>
    <row r="56" spans="1:13" x14ac:dyDescent="0.3">
      <c r="A56" t="s">
        <v>232</v>
      </c>
      <c r="B56" t="s">
        <v>233</v>
      </c>
      <c r="C56" s="10">
        <v>44</v>
      </c>
      <c r="D56" t="s">
        <v>178</v>
      </c>
      <c r="E56" t="s">
        <v>256</v>
      </c>
      <c r="G56" s="2">
        <v>2</v>
      </c>
      <c r="H56" s="1">
        <v>6.4729999999999999</v>
      </c>
      <c r="I56" s="2">
        <v>1</v>
      </c>
      <c r="J56" s="3">
        <f t="shared" si="0"/>
        <v>12.946</v>
      </c>
      <c r="L56" s="4" t="s">
        <v>234</v>
      </c>
      <c r="M56" t="s">
        <v>235</v>
      </c>
    </row>
    <row r="57" spans="1:13" x14ac:dyDescent="0.3">
      <c r="A57" t="s">
        <v>236</v>
      </c>
      <c r="B57" t="s">
        <v>218</v>
      </c>
      <c r="C57" s="10">
        <v>27</v>
      </c>
      <c r="D57" t="s">
        <v>237</v>
      </c>
      <c r="E57" s="13" t="s">
        <v>238</v>
      </c>
      <c r="G57" s="2">
        <v>1</v>
      </c>
      <c r="H57" s="1">
        <v>6.08</v>
      </c>
      <c r="I57" s="2">
        <v>1</v>
      </c>
      <c r="J57" s="3">
        <f t="shared" si="0"/>
        <v>6.08</v>
      </c>
      <c r="L57" s="4" t="s">
        <v>239</v>
      </c>
      <c r="M57" t="s">
        <v>240</v>
      </c>
    </row>
    <row r="58" spans="1:13" x14ac:dyDescent="0.3">
      <c r="A58" t="s">
        <v>241</v>
      </c>
      <c r="B58" t="s">
        <v>77</v>
      </c>
      <c r="C58" s="10" t="s">
        <v>255</v>
      </c>
      <c r="D58" t="s">
        <v>242</v>
      </c>
      <c r="E58" t="s">
        <v>243</v>
      </c>
      <c r="G58" s="2">
        <v>0</v>
      </c>
      <c r="H58" s="1">
        <v>27.8</v>
      </c>
      <c r="I58" s="2">
        <v>1</v>
      </c>
      <c r="J58" s="3">
        <f t="shared" si="0"/>
        <v>0</v>
      </c>
      <c r="L58" s="4" t="s">
        <v>247</v>
      </c>
      <c r="M58" t="s">
        <v>244</v>
      </c>
    </row>
    <row r="59" spans="1:13" x14ac:dyDescent="0.3">
      <c r="A59" t="s">
        <v>245</v>
      </c>
      <c r="G59" s="2">
        <v>126</v>
      </c>
      <c r="J59" s="3">
        <f>SUM(J12:J58)</f>
        <v>330.8943920000001</v>
      </c>
      <c r="M59" t="s">
        <v>260</v>
      </c>
    </row>
    <row r="61" spans="1:13" x14ac:dyDescent="0.3">
      <c r="B61" t="s">
        <v>258</v>
      </c>
      <c r="C61" s="10" t="s">
        <v>259</v>
      </c>
    </row>
    <row r="62" spans="1:13" x14ac:dyDescent="0.3">
      <c r="B62">
        <v>103</v>
      </c>
      <c r="C62" s="10">
        <v>14</v>
      </c>
      <c r="H62">
        <f>B62*C62</f>
        <v>1442</v>
      </c>
      <c r="I62" s="2">
        <v>20</v>
      </c>
      <c r="J62" s="3">
        <f>H62/I62</f>
        <v>72.099999999999994</v>
      </c>
      <c r="M62" t="s">
        <v>261</v>
      </c>
    </row>
    <row r="63" spans="1:13" x14ac:dyDescent="0.3">
      <c r="J63" s="3">
        <v>50</v>
      </c>
      <c r="M63" t="s">
        <v>257</v>
      </c>
    </row>
    <row r="64" spans="1:13" x14ac:dyDescent="0.3">
      <c r="J64" s="3">
        <f>J63+J62+J59</f>
        <v>452.99439200000006</v>
      </c>
      <c r="M64" t="s">
        <v>262</v>
      </c>
    </row>
  </sheetData>
  <mergeCells count="1">
    <mergeCell ref="C7:D7"/>
  </mergeCells>
  <hyperlinks>
    <hyperlink ref="E57" r:id="rId1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Flow Control PCB 0401 (RS-BOM)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2019-01-30T11:35:56Z</dcterms:created>
  <dcterms:modified xsi:type="dcterms:W3CDTF">2019-03-02T12:53:46Z</dcterms:modified>
</cp:coreProperties>
</file>