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1380" windowWidth="9165" windowHeight="4260"/>
  </bookViews>
  <sheets>
    <sheet name="PRICES 2014" sheetId="6" r:id="rId1"/>
    <sheet name="PRICES 2009" sheetId="1" r:id="rId2"/>
    <sheet name="600SA" sheetId="5" r:id="rId3"/>
    <sheet name="DBZ Diesel" sheetId="3" r:id="rId4"/>
    <sheet name="Sandvik" sheetId="4" r:id="rId5"/>
  </sheets>
  <definedNames>
    <definedName name="_xlnm.Print_Area" localSheetId="1">'PRICES 2009'!$A$1:$G$218</definedName>
    <definedName name="_xlnm.Print_Area" localSheetId="0">'PRICES 2014'!$A$1:$G$242</definedName>
    <definedName name="_xlnm.Print_Area" localSheetId="4">Sandvik!$A$1:$D$72</definedName>
  </definedNames>
  <calcPr calcId="145621"/>
</workbook>
</file>

<file path=xl/calcChain.xml><?xml version="1.0" encoding="utf-8"?>
<calcChain xmlns="http://schemas.openxmlformats.org/spreadsheetml/2006/main">
  <c r="J16" i="6" l="1"/>
  <c r="J15" i="6"/>
  <c r="J14" i="6"/>
  <c r="J13" i="6"/>
  <c r="H175" i="6" l="1"/>
  <c r="H176" i="6"/>
  <c r="H177" i="6"/>
  <c r="H178" i="6"/>
  <c r="G176" i="6"/>
  <c r="I74" i="6" l="1"/>
  <c r="G71" i="6" l="1"/>
  <c r="H79" i="6" l="1"/>
  <c r="H7" i="6" l="1"/>
  <c r="H10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8" i="6"/>
  <c r="H39" i="6"/>
  <c r="H40" i="6"/>
  <c r="H41" i="6"/>
  <c r="H108" i="6"/>
  <c r="H132" i="6"/>
  <c r="H148" i="6"/>
  <c r="H161" i="6"/>
  <c r="G196" i="6" l="1"/>
  <c r="G195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19" i="6"/>
  <c r="G218" i="6"/>
  <c r="G217" i="6"/>
  <c r="G216" i="6"/>
  <c r="G214" i="6"/>
  <c r="G212" i="6"/>
  <c r="G211" i="6"/>
  <c r="G191" i="6"/>
  <c r="H191" i="6" s="1"/>
  <c r="G190" i="6"/>
  <c r="H190" i="6" s="1"/>
  <c r="G189" i="6"/>
  <c r="H189" i="6" s="1"/>
  <c r="G188" i="6"/>
  <c r="G186" i="6"/>
  <c r="H186" i="6" s="1"/>
  <c r="G185" i="6"/>
  <c r="H185" i="6" s="1"/>
  <c r="G184" i="6"/>
  <c r="H184" i="6" s="1"/>
  <c r="G183" i="6"/>
  <c r="H183" i="6" s="1"/>
  <c r="G182" i="6"/>
  <c r="H182" i="6" s="1"/>
  <c r="G181" i="6"/>
  <c r="H181" i="6" s="1"/>
  <c r="G180" i="6"/>
  <c r="H180" i="6" s="1"/>
  <c r="G179" i="6"/>
  <c r="H179" i="6" s="1"/>
  <c r="G178" i="6"/>
  <c r="G177" i="6"/>
  <c r="G174" i="6"/>
  <c r="G173" i="6"/>
  <c r="H173" i="6" s="1"/>
  <c r="G172" i="6"/>
  <c r="H172" i="6" s="1"/>
  <c r="G171" i="6"/>
  <c r="H171" i="6" s="1"/>
  <c r="G170" i="6"/>
  <c r="H170" i="6" s="1"/>
  <c r="G169" i="6"/>
  <c r="H169" i="6" s="1"/>
  <c r="G168" i="6"/>
  <c r="H168" i="6" s="1"/>
  <c r="G167" i="6"/>
  <c r="H167" i="6" s="1"/>
  <c r="G166" i="6"/>
  <c r="H166" i="6" s="1"/>
  <c r="G165" i="6"/>
  <c r="H165" i="6" s="1"/>
  <c r="G164" i="6"/>
  <c r="H164" i="6" s="1"/>
  <c r="G163" i="6"/>
  <c r="H163" i="6" s="1"/>
  <c r="G162" i="6"/>
  <c r="G160" i="6"/>
  <c r="H160" i="6" s="1"/>
  <c r="G159" i="6"/>
  <c r="H159" i="6" s="1"/>
  <c r="G158" i="6"/>
  <c r="H158" i="6" s="1"/>
  <c r="G157" i="6"/>
  <c r="H157" i="6" s="1"/>
  <c r="G156" i="6"/>
  <c r="H156" i="6" s="1"/>
  <c r="G155" i="6"/>
  <c r="H155" i="6" s="1"/>
  <c r="G154" i="6"/>
  <c r="H154" i="6" s="1"/>
  <c r="G153" i="6"/>
  <c r="H153" i="6" s="1"/>
  <c r="G152" i="6"/>
  <c r="H152" i="6" s="1"/>
  <c r="G151" i="6"/>
  <c r="H151" i="6" s="1"/>
  <c r="G150" i="6"/>
  <c r="H150" i="6" s="1"/>
  <c r="G149" i="6"/>
  <c r="H149" i="6" s="1"/>
  <c r="G147" i="6"/>
  <c r="H147" i="6" s="1"/>
  <c r="G146" i="6"/>
  <c r="H146" i="6" s="1"/>
  <c r="G145" i="6"/>
  <c r="H145" i="6" s="1"/>
  <c r="G144" i="6"/>
  <c r="H144" i="6" s="1"/>
  <c r="G143" i="6"/>
  <c r="H143" i="6" s="1"/>
  <c r="G142" i="6"/>
  <c r="H142" i="6" s="1"/>
  <c r="G141" i="6"/>
  <c r="H141" i="6" s="1"/>
  <c r="G140" i="6"/>
  <c r="H140" i="6" s="1"/>
  <c r="G139" i="6"/>
  <c r="H139" i="6" s="1"/>
  <c r="G138" i="6"/>
  <c r="H138" i="6" s="1"/>
  <c r="G137" i="6"/>
  <c r="H137" i="6" s="1"/>
  <c r="G136" i="6"/>
  <c r="H136" i="6" s="1"/>
  <c r="G135" i="6"/>
  <c r="H135" i="6" s="1"/>
  <c r="G134" i="6"/>
  <c r="H134" i="6" s="1"/>
  <c r="H133" i="6"/>
  <c r="E133" i="6"/>
  <c r="F131" i="6"/>
  <c r="G131" i="6" s="1"/>
  <c r="H131" i="6" s="1"/>
  <c r="G130" i="6"/>
  <c r="H130" i="6" s="1"/>
  <c r="G129" i="6"/>
  <c r="H129" i="6" s="1"/>
  <c r="G128" i="6"/>
  <c r="H128" i="6" s="1"/>
  <c r="G127" i="6"/>
  <c r="H127" i="6" s="1"/>
  <c r="G126" i="6"/>
  <c r="H126" i="6" s="1"/>
  <c r="G125" i="6"/>
  <c r="H125" i="6" s="1"/>
  <c r="G124" i="6"/>
  <c r="H124" i="6" s="1"/>
  <c r="G123" i="6"/>
  <c r="H123" i="6" s="1"/>
  <c r="G122" i="6"/>
  <c r="H122" i="6" s="1"/>
  <c r="G121" i="6"/>
  <c r="H121" i="6" s="1"/>
  <c r="G117" i="6"/>
  <c r="H117" i="6" s="1"/>
  <c r="G116" i="6"/>
  <c r="H116" i="6" s="1"/>
  <c r="G115" i="6"/>
  <c r="H115" i="6" s="1"/>
  <c r="G114" i="6"/>
  <c r="H114" i="6" s="1"/>
  <c r="G113" i="6"/>
  <c r="H113" i="6" s="1"/>
  <c r="G112" i="6"/>
  <c r="H112" i="6" s="1"/>
  <c r="G111" i="6"/>
  <c r="H111" i="6" s="1"/>
  <c r="G110" i="6"/>
  <c r="H110" i="6" s="1"/>
  <c r="G109" i="6"/>
  <c r="H109" i="6" s="1"/>
  <c r="G107" i="6"/>
  <c r="H107" i="6" s="1"/>
  <c r="G106" i="6"/>
  <c r="H106" i="6" s="1"/>
  <c r="G105" i="6"/>
  <c r="H105" i="6" s="1"/>
  <c r="G104" i="6"/>
  <c r="H104" i="6" s="1"/>
  <c r="G103" i="6"/>
  <c r="H103" i="6" s="1"/>
  <c r="G102" i="6"/>
  <c r="H102" i="6" s="1"/>
  <c r="G101" i="6"/>
  <c r="H101" i="6" s="1"/>
  <c r="G100" i="6"/>
  <c r="H100" i="6" s="1"/>
  <c r="G99" i="6"/>
  <c r="H99" i="6" s="1"/>
  <c r="G98" i="6"/>
  <c r="H98" i="6" s="1"/>
  <c r="G97" i="6"/>
  <c r="H97" i="6" s="1"/>
  <c r="G96" i="6"/>
  <c r="H96" i="6" s="1"/>
  <c r="G95" i="6"/>
  <c r="H95" i="6" s="1"/>
  <c r="G94" i="6"/>
  <c r="H94" i="6" s="1"/>
  <c r="E94" i="6"/>
  <c r="G93" i="6"/>
  <c r="H93" i="6" s="1"/>
  <c r="G92" i="6"/>
  <c r="H92" i="6" s="1"/>
  <c r="G91" i="6"/>
  <c r="H91" i="6" s="1"/>
  <c r="G90" i="6"/>
  <c r="H90" i="6" s="1"/>
  <c r="G89" i="6"/>
  <c r="H89" i="6" s="1"/>
  <c r="G88" i="6"/>
  <c r="H88" i="6" s="1"/>
  <c r="G87" i="6"/>
  <c r="H87" i="6" s="1"/>
  <c r="G86" i="6"/>
  <c r="H86" i="6" s="1"/>
  <c r="G85" i="6"/>
  <c r="H85" i="6" s="1"/>
  <c r="G84" i="6"/>
  <c r="H84" i="6" s="1"/>
  <c r="G83" i="6"/>
  <c r="H83" i="6" s="1"/>
  <c r="G82" i="6"/>
  <c r="H82" i="6" s="1"/>
  <c r="G81" i="6"/>
  <c r="H81" i="6" s="1"/>
  <c r="G80" i="6"/>
  <c r="H80" i="6" s="1"/>
  <c r="G78" i="6"/>
  <c r="H78" i="6" s="1"/>
  <c r="G77" i="6"/>
  <c r="H77" i="6" s="1"/>
  <c r="G76" i="6"/>
  <c r="H76" i="6" s="1"/>
  <c r="G75" i="6"/>
  <c r="H75" i="6" s="1"/>
  <c r="G74" i="6"/>
  <c r="G73" i="6"/>
  <c r="H73" i="6" s="1"/>
  <c r="G72" i="6"/>
  <c r="H72" i="6" s="1"/>
  <c r="H71" i="6"/>
  <c r="F70" i="6"/>
  <c r="G70" i="6" s="1"/>
  <c r="H70" i="6" s="1"/>
  <c r="E70" i="6"/>
  <c r="G69" i="6"/>
  <c r="H69" i="6" s="1"/>
  <c r="G68" i="6"/>
  <c r="H68" i="6" s="1"/>
  <c r="G67" i="6"/>
  <c r="H67" i="6" s="1"/>
  <c r="H66" i="6"/>
  <c r="G65" i="6"/>
  <c r="H65" i="6" s="1"/>
  <c r="F47" i="6"/>
  <c r="E47" i="6"/>
  <c r="E46" i="6"/>
  <c r="F45" i="6"/>
  <c r="F44" i="6"/>
  <c r="E44" i="6"/>
  <c r="G43" i="6"/>
  <c r="H43" i="6" s="1"/>
  <c r="G42" i="6"/>
  <c r="H42" i="6" s="1"/>
  <c r="E23" i="6"/>
  <c r="G22" i="6"/>
  <c r="H22" i="6" s="1"/>
  <c r="G21" i="6"/>
  <c r="H21" i="6" s="1"/>
  <c r="G20" i="6"/>
  <c r="H20" i="6" s="1"/>
  <c r="G19" i="6"/>
  <c r="G18" i="6"/>
  <c r="H18" i="6" s="1"/>
  <c r="G16" i="6"/>
  <c r="H16" i="6" s="1"/>
  <c r="G15" i="6"/>
  <c r="H15" i="6" s="1"/>
  <c r="G14" i="6"/>
  <c r="H14" i="6" s="1"/>
  <c r="G13" i="6"/>
  <c r="H13" i="6" s="1"/>
  <c r="G12" i="6"/>
  <c r="H12" i="6" s="1"/>
  <c r="H11" i="6"/>
  <c r="G9" i="6"/>
  <c r="H9" i="6" s="1"/>
  <c r="G8" i="6"/>
  <c r="H8" i="6" s="1"/>
  <c r="E7" i="6"/>
  <c r="G6" i="6"/>
  <c r="H6" i="6" s="1"/>
  <c r="G5" i="6"/>
  <c r="H5" i="6" s="1"/>
  <c r="H4" i="6"/>
  <c r="G3" i="6"/>
  <c r="H3" i="6" s="1"/>
  <c r="H74" i="6" l="1"/>
  <c r="J74" i="6"/>
  <c r="H188" i="6"/>
  <c r="I123" i="6"/>
  <c r="H162" i="6"/>
  <c r="I161" i="6"/>
  <c r="I18" i="6"/>
  <c r="H19" i="6"/>
  <c r="I174" i="6"/>
  <c r="H174" i="6"/>
  <c r="I154" i="6"/>
  <c r="G6" i="1"/>
  <c r="G188" i="1"/>
  <c r="G190" i="1"/>
  <c r="G192" i="1"/>
  <c r="G193" i="1"/>
  <c r="G194" i="1"/>
  <c r="G195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187" i="1"/>
  <c r="G141" i="1"/>
  <c r="G143" i="1"/>
  <c r="G144" i="1"/>
  <c r="G145" i="1"/>
  <c r="G146" i="1"/>
  <c r="G149" i="1"/>
  <c r="G150" i="1"/>
  <c r="G151" i="1"/>
  <c r="G152" i="1"/>
  <c r="G154" i="1"/>
  <c r="G156" i="1"/>
  <c r="G158" i="1"/>
  <c r="G159" i="1"/>
  <c r="G160" i="1"/>
  <c r="G161" i="1"/>
  <c r="G162" i="1"/>
  <c r="G163" i="1"/>
  <c r="G164" i="1"/>
  <c r="G165" i="1"/>
  <c r="G168" i="1"/>
  <c r="G172" i="1"/>
  <c r="G173" i="1"/>
  <c r="G174" i="1"/>
  <c r="G175" i="1"/>
  <c r="G177" i="1"/>
  <c r="G178" i="1"/>
  <c r="G180" i="1"/>
  <c r="G181" i="1"/>
  <c r="G140" i="1"/>
  <c r="G138" i="1"/>
  <c r="G133" i="1"/>
  <c r="G129" i="1"/>
  <c r="G124" i="1"/>
  <c r="G123" i="1"/>
  <c r="G118" i="1"/>
  <c r="G111" i="1"/>
  <c r="G110" i="1"/>
  <c r="G109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6" i="1"/>
  <c r="G75" i="1"/>
  <c r="G74" i="1"/>
  <c r="G68" i="1"/>
  <c r="G67" i="1"/>
  <c r="G61" i="1"/>
  <c r="G65" i="1"/>
  <c r="G64" i="1"/>
  <c r="G63" i="1"/>
  <c r="G62" i="1"/>
  <c r="G46" i="1"/>
  <c r="G45" i="1"/>
  <c r="G23" i="1"/>
  <c r="G22" i="1"/>
  <c r="G21" i="1"/>
  <c r="G20" i="1"/>
  <c r="G19" i="1"/>
  <c r="G18" i="1"/>
  <c r="G17" i="1"/>
  <c r="G16" i="1"/>
  <c r="G15" i="1"/>
  <c r="G14" i="1"/>
  <c r="G13" i="1"/>
  <c r="G12" i="1"/>
  <c r="G9" i="1"/>
  <c r="G5" i="1"/>
  <c r="G4" i="1"/>
  <c r="G3" i="1"/>
  <c r="E7" i="1"/>
  <c r="E8" i="1"/>
  <c r="F8" i="1"/>
  <c r="G8" i="1" s="1"/>
  <c r="G10" i="1"/>
  <c r="F24" i="1"/>
  <c r="G24" i="1" s="1"/>
  <c r="E25" i="1"/>
  <c r="E39" i="1"/>
  <c r="F39" i="1"/>
  <c r="E40" i="1"/>
  <c r="F40" i="1"/>
  <c r="E47" i="1"/>
  <c r="F47" i="1"/>
  <c r="F48" i="1"/>
  <c r="E49" i="1"/>
  <c r="E50" i="1"/>
  <c r="F50" i="1"/>
  <c r="E66" i="1"/>
  <c r="F66" i="1"/>
  <c r="G66" i="1" s="1"/>
  <c r="G69" i="1"/>
  <c r="G70" i="1"/>
  <c r="G71" i="1"/>
  <c r="G72" i="1"/>
  <c r="G73" i="1"/>
  <c r="G77" i="1"/>
  <c r="G78" i="1"/>
  <c r="G84" i="1"/>
  <c r="E89" i="1"/>
  <c r="G112" i="1"/>
  <c r="G115" i="1"/>
  <c r="G116" i="1"/>
  <c r="G117" i="1"/>
  <c r="G119" i="1"/>
  <c r="G120" i="1"/>
  <c r="G121" i="1"/>
  <c r="G122" i="1"/>
  <c r="F125" i="1"/>
  <c r="G125" i="1" s="1"/>
  <c r="E127" i="1"/>
  <c r="G127" i="1"/>
  <c r="G128" i="1"/>
  <c r="G130" i="1"/>
  <c r="G131" i="1"/>
  <c r="G132" i="1"/>
  <c r="G134" i="1"/>
  <c r="G135" i="1"/>
  <c r="G136" i="1"/>
  <c r="G137" i="1"/>
  <c r="G139" i="1"/>
  <c r="G147" i="1"/>
  <c r="G148" i="1"/>
  <c r="G153" i="1"/>
  <c r="G157" i="1"/>
  <c r="G166" i="1"/>
  <c r="G167" i="1"/>
  <c r="G169" i="1"/>
  <c r="G170" i="1"/>
  <c r="G171" i="1"/>
  <c r="G176" i="1"/>
  <c r="G179" i="1"/>
  <c r="G182" i="1"/>
  <c r="G183" i="1"/>
</calcChain>
</file>

<file path=xl/sharedStrings.xml><?xml version="1.0" encoding="utf-8"?>
<sst xmlns="http://schemas.openxmlformats.org/spreadsheetml/2006/main" count="1173" uniqueCount="537">
  <si>
    <t>CODE</t>
  </si>
  <si>
    <t>DESCRIPTION</t>
  </si>
  <si>
    <t>O/E</t>
  </si>
  <si>
    <t>B-220190</t>
  </si>
  <si>
    <t>B-220615</t>
  </si>
  <si>
    <t>HANDLE PINS</t>
  </si>
  <si>
    <t>B-220850</t>
  </si>
  <si>
    <t>CRV-8</t>
  </si>
  <si>
    <t>HI-LOW TORQUE VALVE</t>
  </si>
  <si>
    <t>CRV-RC-H</t>
  </si>
  <si>
    <t>RELIEF CABLE REEL VALVE HIGH</t>
  </si>
  <si>
    <t>CRV-RC-L</t>
  </si>
  <si>
    <t>RELIEF CABLE REEL VALVE LOW</t>
  </si>
  <si>
    <t>RELIEF BLOCKS</t>
  </si>
  <si>
    <t>FH5601RCO</t>
  </si>
  <si>
    <t>FILTER HEAD DOUBLE STANDARD</t>
  </si>
  <si>
    <t>HAM1020</t>
  </si>
  <si>
    <t>HAM1030</t>
  </si>
  <si>
    <t>CHECK VALVE</t>
  </si>
  <si>
    <t>HAM1040</t>
  </si>
  <si>
    <t>HAM1060</t>
  </si>
  <si>
    <t>RELIEF CARTRIDGE</t>
  </si>
  <si>
    <t>HSM1020</t>
  </si>
  <si>
    <t>PRESSURE REDUCING CARTRIDGE</t>
  </si>
  <si>
    <t>HSM1030</t>
  </si>
  <si>
    <t>HSM1040</t>
  </si>
  <si>
    <t>HSSM</t>
  </si>
  <si>
    <t>SAFETY START MANIFOLD</t>
  </si>
  <si>
    <t>JBLV</t>
  </si>
  <si>
    <t>SELECTOR SPRING OFFSET</t>
  </si>
  <si>
    <t>MAH01</t>
  </si>
  <si>
    <t>MANUAL AIR HORN</t>
  </si>
  <si>
    <t>BOOM LIFT VALVE</t>
  </si>
  <si>
    <t>SVH-10</t>
  </si>
  <si>
    <t>SELECTOR HORISONTAL</t>
  </si>
  <si>
    <t>SVH-10-1/4"</t>
  </si>
  <si>
    <t>SELECTOR VALVES</t>
  </si>
  <si>
    <t>V75-PA4PAC STEERING VALVE</t>
  </si>
  <si>
    <t>V150-3HRB</t>
  </si>
  <si>
    <t>BCV-75</t>
  </si>
  <si>
    <t>TSM01</t>
  </si>
  <si>
    <t>TRANSMISSION SAFETY MANIFOLD</t>
  </si>
  <si>
    <t>TSM02</t>
  </si>
  <si>
    <t>OVERRIDE MANIFOLD MODIFIED</t>
  </si>
  <si>
    <t>V150-1</t>
  </si>
  <si>
    <t>1 BANK VALVE</t>
  </si>
  <si>
    <t>V150-2</t>
  </si>
  <si>
    <t>2 BANK VALVE</t>
  </si>
  <si>
    <t>V150-2B-SE</t>
  </si>
  <si>
    <t>2 BANK BUCKET SER EXCHANGE</t>
  </si>
  <si>
    <t>MAIN RELIEF</t>
  </si>
  <si>
    <t>V150-2HR</t>
  </si>
  <si>
    <t>V150-3</t>
  </si>
  <si>
    <t>3 BANK VALVE</t>
  </si>
  <si>
    <t>V150-3B-SE</t>
  </si>
  <si>
    <t>3 BANK BUCKET SER EXCHANGE</t>
  </si>
  <si>
    <t>V150-3HR</t>
  </si>
  <si>
    <t>V150-4</t>
  </si>
  <si>
    <t>4 BANK VALVE</t>
  </si>
  <si>
    <t>V150-4FB</t>
  </si>
  <si>
    <t>4 BANK FEEDER BREAKER VALVE</t>
  </si>
  <si>
    <t>V150-4HR</t>
  </si>
  <si>
    <t>V150-5</t>
  </si>
  <si>
    <t>5 BANK VALVE</t>
  </si>
  <si>
    <t>V150-6</t>
  </si>
  <si>
    <t>6 BANK VALVE</t>
  </si>
  <si>
    <t>V150-7</t>
  </si>
  <si>
    <t>7 BANK VALVE</t>
  </si>
  <si>
    <t>V150-8</t>
  </si>
  <si>
    <t>8 BANK VALVE</t>
  </si>
  <si>
    <t>V150-9</t>
  </si>
  <si>
    <t>9 BANK VALVE</t>
  </si>
  <si>
    <t>V150-ACL</t>
  </si>
  <si>
    <t>LOWER ANTI/CAVITATION CHECK</t>
  </si>
  <si>
    <t>V150-ACU</t>
  </si>
  <si>
    <t>UPPER ANTI/CAVITATION CHECK</t>
  </si>
  <si>
    <t>V150-BA</t>
  </si>
  <si>
    <t>BONNET ASSEMBLY</t>
  </si>
  <si>
    <t>V150-BAK</t>
  </si>
  <si>
    <t>FLOAT BONNET ASSEMBLY</t>
  </si>
  <si>
    <t>V150-BAR</t>
  </si>
  <si>
    <t>REGEN BONNET ASSEMBLY</t>
  </si>
  <si>
    <t>V150-CI</t>
  </si>
  <si>
    <t>V150-CO</t>
  </si>
  <si>
    <t>OUTLET COVER</t>
  </si>
  <si>
    <t>V150-CS-3</t>
  </si>
  <si>
    <t>C/SEC 3 WAY 3POS</t>
  </si>
  <si>
    <t>V150-CS-4</t>
  </si>
  <si>
    <t>C/SEC 4 WAY 3POS</t>
  </si>
  <si>
    <t>V150-CS-K</t>
  </si>
  <si>
    <t>C/SEC 4 WAY FLOAT 4POS</t>
  </si>
  <si>
    <t>V150-CS-R</t>
  </si>
  <si>
    <t>V150-D2</t>
  </si>
  <si>
    <t>DETENT 2 POSITION</t>
  </si>
  <si>
    <t>V150-D3</t>
  </si>
  <si>
    <t>DETENT 3 POSITION</t>
  </si>
  <si>
    <t>V150-DV</t>
  </si>
  <si>
    <t>DUMP VALVE</t>
  </si>
  <si>
    <t>V150-FD3</t>
  </si>
  <si>
    <t>MOTOR SPOOL DETENT</t>
  </si>
  <si>
    <t>V150-HA</t>
  </si>
  <si>
    <t>HANDLE ASSEMBLY</t>
  </si>
  <si>
    <t>V150-HB</t>
  </si>
  <si>
    <t>HANDLE BRACKET</t>
  </si>
  <si>
    <t>V150-HR</t>
  </si>
  <si>
    <t>V150-1HR</t>
  </si>
  <si>
    <t>1 BANK HYDRAULIC REMOTE</t>
  </si>
  <si>
    <t>V150-K1</t>
  </si>
  <si>
    <t>V150-K2</t>
  </si>
  <si>
    <t>V150-K3</t>
  </si>
  <si>
    <t>V150-K4</t>
  </si>
  <si>
    <t>V150-K5</t>
  </si>
  <si>
    <t>V150-K6</t>
  </si>
  <si>
    <t>V150-K7</t>
  </si>
  <si>
    <t>V150-K8</t>
  </si>
  <si>
    <t>V150-KS-1</t>
  </si>
  <si>
    <t>V150-KS-2</t>
  </si>
  <si>
    <t>V150-KS-2HR</t>
  </si>
  <si>
    <t>SEAL KIT</t>
  </si>
  <si>
    <t>V150-KS-ACL</t>
  </si>
  <si>
    <t>LOWER ANTI-CAV SEAL KIT</t>
  </si>
  <si>
    <t>V150-KS-CS</t>
  </si>
  <si>
    <t>CENTRE SECTION SEAL KIT</t>
  </si>
  <si>
    <t>V150-KS-HR</t>
  </si>
  <si>
    <t>H/REMOTE BONNET SEAL KIT</t>
  </si>
  <si>
    <t>V150-KS-OC</t>
  </si>
  <si>
    <t>V150-KS-RC</t>
  </si>
  <si>
    <t>PORT RELIEF SEAL KIT</t>
  </si>
  <si>
    <t>V150-KS-RPA</t>
  </si>
  <si>
    <t>MAIN RELIEF SEAL KIT</t>
  </si>
  <si>
    <t>V150-LHC</t>
  </si>
  <si>
    <t>LOAD HOLDING CHECK</t>
  </si>
  <si>
    <t>V150-LP</t>
  </si>
  <si>
    <t>V150-NRP</t>
  </si>
  <si>
    <t>V150-OS</t>
  </si>
  <si>
    <t>O/S SPOOL</t>
  </si>
  <si>
    <t>V150-RC</t>
  </si>
  <si>
    <t>V150-RPA</t>
  </si>
  <si>
    <t>V150-SC</t>
  </si>
  <si>
    <t>SPOOL CLEVIS</t>
  </si>
  <si>
    <t>V150-UP</t>
  </si>
  <si>
    <t>PORT RELIEF PLUG</t>
  </si>
  <si>
    <t>V260-1</t>
  </si>
  <si>
    <t>V260-2</t>
  </si>
  <si>
    <t>V260-3</t>
  </si>
  <si>
    <t>V260-4</t>
  </si>
  <si>
    <t>V260-5</t>
  </si>
  <si>
    <t>V260-6</t>
  </si>
  <si>
    <t>V260-CI-24S</t>
  </si>
  <si>
    <t>INLET COVER 1 1/2 SAE S/FLANGE</t>
  </si>
  <si>
    <t>V260-CO-24S</t>
  </si>
  <si>
    <t>OUTLET COVER 1 1/2 SAE S/FLANGE</t>
  </si>
  <si>
    <t>V260-CS-16S</t>
  </si>
  <si>
    <t>C/SEC FLOAT 4POS 1"SAE S/FLANGE</t>
  </si>
  <si>
    <t>V260-CS-16S-3</t>
  </si>
  <si>
    <t>C/SEC 3 WAY 3POS 1"SAE S/FLANGE</t>
  </si>
  <si>
    <t>V260-CS-16S-4</t>
  </si>
  <si>
    <t>C/SEC 4 WAY 3POS 1"SAE S/FLANGE</t>
  </si>
  <si>
    <t>V260-HR</t>
  </si>
  <si>
    <t>V260-K1</t>
  </si>
  <si>
    <t>V260-K2</t>
  </si>
  <si>
    <t>V260-K3</t>
  </si>
  <si>
    <t>V260-K4</t>
  </si>
  <si>
    <t>V260-K5</t>
  </si>
  <si>
    <t>V260-K6</t>
  </si>
  <si>
    <t>V260-KS-2HS</t>
  </si>
  <si>
    <t>V260-KS-3HS</t>
  </si>
  <si>
    <t>V260-KS-4HS</t>
  </si>
  <si>
    <t xml:space="preserve">SEAL KIT </t>
  </si>
  <si>
    <t>V260-KS-HR</t>
  </si>
  <si>
    <t>V260-KS-IC</t>
  </si>
  <si>
    <t>V260-KS-RAC</t>
  </si>
  <si>
    <t>V260-KS-RPA</t>
  </si>
  <si>
    <t>V260-NRP</t>
  </si>
  <si>
    <t>PLUG MAIN RELIEF</t>
  </si>
  <si>
    <t>V260-RCA</t>
  </si>
  <si>
    <t>V260-RPA</t>
  </si>
  <si>
    <t>RELIEF PILOT ADJ</t>
  </si>
  <si>
    <t>V40-1</t>
  </si>
  <si>
    <t>MONOBLOCK</t>
  </si>
  <si>
    <t>V40-B</t>
  </si>
  <si>
    <t>V40-HA</t>
  </si>
  <si>
    <t>V40-PC</t>
  </si>
  <si>
    <t>PLUG CLOSED CENTRE</t>
  </si>
  <si>
    <t>V40-PY</t>
  </si>
  <si>
    <t>POWER BEYOND SLEEVE</t>
  </si>
  <si>
    <t>V40-RC</t>
  </si>
  <si>
    <t>C/SEC 4WAY 3POS</t>
  </si>
  <si>
    <t>RELIEF PLUG</t>
  </si>
  <si>
    <t>V75-1</t>
  </si>
  <si>
    <t>V75-1HRS</t>
  </si>
  <si>
    <t>V75-1SO</t>
  </si>
  <si>
    <t>V75-2</t>
  </si>
  <si>
    <t>V75-3</t>
  </si>
  <si>
    <t>V75-4</t>
  </si>
  <si>
    <t>V75-5</t>
  </si>
  <si>
    <t>V75-6</t>
  </si>
  <si>
    <t>V75-7</t>
  </si>
  <si>
    <t>V75-8</t>
  </si>
  <si>
    <t>V75-9</t>
  </si>
  <si>
    <t>V75-BA</t>
  </si>
  <si>
    <t>V75-CI</t>
  </si>
  <si>
    <t>V75-CO</t>
  </si>
  <si>
    <t>V75-CS-03</t>
  </si>
  <si>
    <t>C/SEC 3WAY 3POS</t>
  </si>
  <si>
    <t>V75-CS-04</t>
  </si>
  <si>
    <t>V75-D2</t>
  </si>
  <si>
    <t>V75-D3</t>
  </si>
  <si>
    <t>V75-HA</t>
  </si>
  <si>
    <t>V75-HB</t>
  </si>
  <si>
    <t>V75-HR</t>
  </si>
  <si>
    <t>V75-K1</t>
  </si>
  <si>
    <t>V75-K2</t>
  </si>
  <si>
    <t>V75-K3</t>
  </si>
  <si>
    <t>V75-K4</t>
  </si>
  <si>
    <t>V75-K5</t>
  </si>
  <si>
    <t>V75-K6</t>
  </si>
  <si>
    <t>V75-K7</t>
  </si>
  <si>
    <t>V75-K8</t>
  </si>
  <si>
    <t>V75-K9</t>
  </si>
  <si>
    <t>V75-KS-1HS</t>
  </si>
  <si>
    <t>H/R STEERING VALVE SEAL KIT</t>
  </si>
  <si>
    <t>MAIN RELIEF PRESET</t>
  </si>
  <si>
    <t>V75-NRP</t>
  </si>
  <si>
    <t>V75-OS</t>
  </si>
  <si>
    <t>V75-PC</t>
  </si>
  <si>
    <t>V75-PPR</t>
  </si>
  <si>
    <t>PLUG PORT RELIEF</t>
  </si>
  <si>
    <t>V75-PY</t>
  </si>
  <si>
    <t>V75-RAC</t>
  </si>
  <si>
    <t>V75-RC</t>
  </si>
  <si>
    <t>V75-SC</t>
  </si>
  <si>
    <t>O/E CODE</t>
  </si>
  <si>
    <t>900-000056SA</t>
  </si>
  <si>
    <t>913-001986SA</t>
  </si>
  <si>
    <t>ACCUMULATOR START  MANIFOLD</t>
  </si>
  <si>
    <t>SOFT START CARTRIDGE</t>
  </si>
  <si>
    <t>PULL START CARTRIDGE</t>
  </si>
  <si>
    <t>913-001989SA</t>
  </si>
  <si>
    <t>570087-0002</t>
  </si>
  <si>
    <t>BRAKE LOCK VALVE</t>
  </si>
  <si>
    <t>999-0163SA</t>
  </si>
  <si>
    <t>413-8402002</t>
  </si>
  <si>
    <t>V150-PA4PA DUMP VALVE</t>
  </si>
  <si>
    <t>413-8408001</t>
  </si>
  <si>
    <t>V75-PA4PAC</t>
  </si>
  <si>
    <t>V150-PA4PA</t>
  </si>
  <si>
    <t>V260-2HR</t>
  </si>
  <si>
    <t>V150-2RK</t>
  </si>
  <si>
    <t>V150-3RK</t>
  </si>
  <si>
    <t>V150-2HRB</t>
  </si>
  <si>
    <t>2 BANK HR BUCKET VALVE</t>
  </si>
  <si>
    <t>3 BANK HR BUCKET VALVE</t>
  </si>
  <si>
    <t>4 BANK HYDRAULIC REMOTE</t>
  </si>
  <si>
    <t>3 BANK HYDRAULIC REMOTE</t>
  </si>
  <si>
    <t>3 BANK BUCKET VALVE</t>
  </si>
  <si>
    <t>2 BANK BUCKET VALVE</t>
  </si>
  <si>
    <t>V150-3RKS</t>
  </si>
  <si>
    <t>925-000175SA</t>
  </si>
  <si>
    <t>HYDRAULIC REMOTE VALVE</t>
  </si>
  <si>
    <t>4 BANK HR BUCKET VALVE</t>
  </si>
  <si>
    <t>2 BANK H/REMOTE SEAL KIT</t>
  </si>
  <si>
    <t>MAIN RELIEF PILOT OPERATED</t>
  </si>
  <si>
    <t>2 BANK HYDRAULIC REMOTE</t>
  </si>
  <si>
    <t>V260-3HRB</t>
  </si>
  <si>
    <t>V260-4HRB</t>
  </si>
  <si>
    <t>1 BANK HR STEERING VALVE</t>
  </si>
  <si>
    <t>913-001464SA</t>
  </si>
  <si>
    <t>HSAM-2</t>
  </si>
  <si>
    <t>913-340001/ 64802889</t>
  </si>
  <si>
    <t>913-001347SA</t>
  </si>
  <si>
    <t>913-001981SA</t>
  </si>
  <si>
    <t>V150-4HRB</t>
  </si>
  <si>
    <t>SV-10-RR</t>
  </si>
  <si>
    <t>541995-9576</t>
  </si>
  <si>
    <t>PLV-0-02-10</t>
  </si>
  <si>
    <t>PRESSURE LOSS VALVE</t>
  </si>
  <si>
    <t>915-63028/ 65863028</t>
  </si>
  <si>
    <t>SELECTOR BRAKE VALVE</t>
  </si>
  <si>
    <t>FSG-20</t>
  </si>
  <si>
    <t>V150-1SO</t>
  </si>
  <si>
    <t>913-001872SA/ 64802893</t>
  </si>
  <si>
    <t>PORT RELIEF CARTRIDGE</t>
  </si>
  <si>
    <t>V260-KS-CS</t>
  </si>
  <si>
    <t>915-3016292</t>
  </si>
  <si>
    <t>1 BANK STANDARD SEAL KIT</t>
  </si>
  <si>
    <t>2 BANK STANDARD SEAL KIT</t>
  </si>
  <si>
    <t>OUTLET COVER SEAL KIT</t>
  </si>
  <si>
    <t>LOWER ANTI-CAV PLUG</t>
  </si>
  <si>
    <t>HYDRAULIC REMOTE SEAL KIT</t>
  </si>
  <si>
    <t>CENTER SECTION SEAL KIT</t>
  </si>
  <si>
    <t>RELIEF ANTI-CAV SEAL KIT</t>
  </si>
  <si>
    <t>INLET COVER SEAL KIT</t>
  </si>
  <si>
    <t>RELIEF SEAL KIT</t>
  </si>
  <si>
    <t>1 BANK STUD KIT</t>
  </si>
  <si>
    <t>2 BANK STUD KIT</t>
  </si>
  <si>
    <t>3 BANK STUD KIT</t>
  </si>
  <si>
    <t>4 BANK STUD KIT</t>
  </si>
  <si>
    <t>5 BANK STUD KIT</t>
  </si>
  <si>
    <t>6 BANK STUD KIT</t>
  </si>
  <si>
    <t>7 BANK STUD KIT</t>
  </si>
  <si>
    <t>8 BANK STUD KIT</t>
  </si>
  <si>
    <t>9 BANK STUD KIT</t>
  </si>
  <si>
    <t>PORT RELIEF ANTI-CAV CARTRIDGE</t>
  </si>
  <si>
    <t>C/SEC 4 WAY REGEN 4POS</t>
  </si>
  <si>
    <t>PRICE</t>
  </si>
  <si>
    <t>V150 STEERING VALVE, OPEN CNT.</t>
  </si>
  <si>
    <t>V75-1SC</t>
  </si>
  <si>
    <t>STEERING VALVE, CLOSED CENTER</t>
  </si>
  <si>
    <t>STEERING VALVE, OPEN CENTER</t>
  </si>
  <si>
    <t>W</t>
  </si>
  <si>
    <t>Add Section</t>
  </si>
  <si>
    <t>P/R</t>
  </si>
  <si>
    <t>V70 Monoblock</t>
  </si>
  <si>
    <t>R 1,100.00   Single</t>
  </si>
  <si>
    <t>R 1,700.00   Double</t>
  </si>
  <si>
    <t>KNOB BLACK/RED</t>
  </si>
  <si>
    <t>ACC. DISCHARGE CARTRIDGE</t>
  </si>
  <si>
    <t>PRESSURE RELIEF CARTRIDGE</t>
  </si>
  <si>
    <t>DIRECTIONAL CONTROL CARTRIDGE</t>
  </si>
  <si>
    <t>HSM1050</t>
  </si>
  <si>
    <t>TRANSMISSION IN REDUCER</t>
  </si>
  <si>
    <t>V75-HP</t>
  </si>
  <si>
    <t>JRVB</t>
  </si>
  <si>
    <t>FSG-21</t>
  </si>
  <si>
    <t>00541995-5231</t>
  </si>
  <si>
    <t>SIGHT LEVEL GUAGE - BSP</t>
  </si>
  <si>
    <t>SIGHT LEVEL GUAGE - 1¼" NPT</t>
  </si>
  <si>
    <t>00914485-0000</t>
  </si>
  <si>
    <t>ACCESSORIES</t>
  </si>
  <si>
    <t>P52</t>
  </si>
  <si>
    <t>PTO PISTON PUMP - 52L</t>
  </si>
  <si>
    <t>V150 VALVES</t>
  </si>
  <si>
    <t>V260 VALVES</t>
  </si>
  <si>
    <t>V40 MONOBLOCK VALVES</t>
  </si>
  <si>
    <t>V75 VALVES</t>
  </si>
  <si>
    <t>V150-0200</t>
  </si>
  <si>
    <t>V150 BONNETS</t>
  </si>
  <si>
    <t>PORT RELIEF</t>
  </si>
  <si>
    <t>V75-2HRTY</t>
  </si>
  <si>
    <t xml:space="preserve">2 BANK STEERING AND EJECTOR PLATE </t>
  </si>
  <si>
    <t>V75-RPA</t>
  </si>
  <si>
    <t>HSM1010</t>
  </si>
  <si>
    <t>CHECK VALVE CARTRIDGE</t>
  </si>
  <si>
    <t>CARTRIDGES</t>
  </si>
  <si>
    <t>DPS216BF080</t>
  </si>
  <si>
    <t>PRV1-10F06-4</t>
  </si>
  <si>
    <t>PTS7-10-080</t>
  </si>
  <si>
    <t>PSV1-10-1-0-24</t>
  </si>
  <si>
    <t>PLV3-02-7</t>
  </si>
  <si>
    <t>B-210081</t>
  </si>
  <si>
    <t>B-210082</t>
  </si>
  <si>
    <t>V75-KS-RPA</t>
  </si>
  <si>
    <t>V75-KS-RC</t>
  </si>
  <si>
    <t>V75-KS-S</t>
  </si>
  <si>
    <t>V75-KS-CS</t>
  </si>
  <si>
    <t>V75-KS-1</t>
  </si>
  <si>
    <t>SINGLE BANK SEAL KIT</t>
  </si>
  <si>
    <t>V75 CENTRE SECTION SEAL KIT</t>
  </si>
  <si>
    <t>V75 PORT RELIEF SEAL KIT</t>
  </si>
  <si>
    <t>V75 MAIN RELIEF SEAL KIT</t>
  </si>
  <si>
    <t>V75 SPOOL SEAL KIT</t>
  </si>
  <si>
    <t>V75-KS-2</t>
  </si>
  <si>
    <t>DOUBLE BANK SEAL KIT</t>
  </si>
  <si>
    <t>V75-KS-7</t>
  </si>
  <si>
    <t>7 BANK SEAL KIT</t>
  </si>
  <si>
    <t>OTHER</t>
  </si>
  <si>
    <t>V150 2 Bank Bucket Valve</t>
  </si>
  <si>
    <t>913-001872SA</t>
  </si>
  <si>
    <t>V150 2 Bank HR Bucket Valve</t>
  </si>
  <si>
    <t>V150 3 Bank Bucket Valve</t>
  </si>
  <si>
    <t>913-340001</t>
  </si>
  <si>
    <t>V150 3 Bank HR Bucket Valve</t>
  </si>
  <si>
    <t>V150 4 Bank HR Bucket Valve</t>
  </si>
  <si>
    <t>V150 Handle Assembly</t>
  </si>
  <si>
    <t>V75 Steering Valve, Closed Centre</t>
  </si>
  <si>
    <t>V75 Steering Valve, Open Centre</t>
  </si>
  <si>
    <t>V75 HR Steering Valve</t>
  </si>
  <si>
    <t>V260-3HR</t>
  </si>
  <si>
    <t>V260-4HR</t>
  </si>
  <si>
    <t>Selector Valve</t>
  </si>
  <si>
    <t>Check Valve</t>
  </si>
  <si>
    <t>Soft Start Cartridge</t>
  </si>
  <si>
    <t>Check Valve Cartridge</t>
  </si>
  <si>
    <t>Accumulator Discharge Cartridge</t>
  </si>
  <si>
    <t>Pressure Relief Cartridge</t>
  </si>
  <si>
    <t>Pressure Reducing Cartridge</t>
  </si>
  <si>
    <t>Directional Control Cartridge</t>
  </si>
  <si>
    <t>Pull Start Cartridge</t>
  </si>
  <si>
    <t>Transmission In Reducer</t>
  </si>
  <si>
    <t>Manual Air Horn</t>
  </si>
  <si>
    <t>Torro Start Manifold</t>
  </si>
  <si>
    <t>PART NO</t>
  </si>
  <si>
    <t>PART DESCRIPTION</t>
  </si>
  <si>
    <t>V75 Handle Assembly</t>
  </si>
  <si>
    <t>V75 Single Bank Control Valve</t>
  </si>
  <si>
    <t>V75 Double Bank Control Valve</t>
  </si>
  <si>
    <t>V75 Port Relief Seal Kit</t>
  </si>
  <si>
    <t>V75 Main Relief Seal Kit</t>
  </si>
  <si>
    <t>V75 Spool Seal Kit</t>
  </si>
  <si>
    <t>V75 Center Section Seal Kit</t>
  </si>
  <si>
    <t>V75 Single Bank Complete Seal Kit</t>
  </si>
  <si>
    <t>V75 Double Bank Complete Seal Kit</t>
  </si>
  <si>
    <t>V75 Handle Bracket</t>
  </si>
  <si>
    <t>V75 Spool Clevis</t>
  </si>
  <si>
    <t>SEAL KITS:</t>
  </si>
  <si>
    <t>VALVES:</t>
  </si>
  <si>
    <t>V75 3 Bank Control Valve</t>
  </si>
  <si>
    <t>SPARES:</t>
  </si>
  <si>
    <t>V75-CS-4</t>
  </si>
  <si>
    <t>V75 Center Section</t>
  </si>
  <si>
    <t>V75 Inlet Cover</t>
  </si>
  <si>
    <t>V75 Outlet Cover</t>
  </si>
  <si>
    <t>V75 Main Relief</t>
  </si>
  <si>
    <t>DBZ Price List</t>
  </si>
  <si>
    <t>PRICE EA</t>
  </si>
  <si>
    <t>V150 3 Bank Valve</t>
  </si>
  <si>
    <t>V150 Inlet Cover</t>
  </si>
  <si>
    <t>V150 Centre Section</t>
  </si>
  <si>
    <t>V150 Port Relief Valves</t>
  </si>
  <si>
    <t>V75 Steering and Ejector Plate Valve</t>
  </si>
  <si>
    <t>V260 3 Bank Hydraulic Remote Valve</t>
  </si>
  <si>
    <t>V260 4 Bank Hydraulic Remote Valve</t>
  </si>
  <si>
    <t>925-001042SA</t>
  </si>
  <si>
    <t>HAM1010</t>
  </si>
  <si>
    <t>Accumulator Manifold Block</t>
  </si>
  <si>
    <t>Stop Start Manifold</t>
  </si>
  <si>
    <t>V75 Port Relief</t>
  </si>
  <si>
    <t>Hydraulic Safety Start Manifold</t>
  </si>
  <si>
    <t>Hydraulic Start Accumulator Manifold</t>
  </si>
  <si>
    <t>VALVE</t>
  </si>
  <si>
    <t>Torro 300/400 Steering Valve</t>
  </si>
  <si>
    <t>HSSM Block</t>
  </si>
  <si>
    <t>Cable Reel Valve</t>
  </si>
  <si>
    <t>SANDVIK MINING AND CONSTRUCTION</t>
  </si>
  <si>
    <t>PRODUCT PURCHASES FOR 2011</t>
  </si>
  <si>
    <t>NEW</t>
  </si>
  <si>
    <t>600SA Holdings</t>
  </si>
  <si>
    <t>Outrigger Valve Block</t>
  </si>
  <si>
    <t>251-69-02</t>
  </si>
  <si>
    <t>Constant Flow Valves</t>
  </si>
  <si>
    <t>Cam Shafts</t>
  </si>
  <si>
    <t>390-2552</t>
  </si>
  <si>
    <t>321-1843</t>
  </si>
  <si>
    <t>SV-10-SO</t>
  </si>
  <si>
    <t>HSAM BLOCK</t>
  </si>
  <si>
    <t>HSSM BLOCK</t>
  </si>
  <si>
    <t>V75-KS-3</t>
  </si>
  <si>
    <t>V75 Triple Bank Complete Seal Kit</t>
  </si>
  <si>
    <t>3 BANK SEAL KIT</t>
  </si>
  <si>
    <t>MAH - Red Horn</t>
  </si>
  <si>
    <t>MAH - Hose</t>
  </si>
  <si>
    <t>MAH - Hose Barb End Cap</t>
  </si>
  <si>
    <t>MAH - Back End Cap</t>
  </si>
  <si>
    <t>MAH - Studs (per each)</t>
  </si>
  <si>
    <t>MAH - Tube</t>
  </si>
  <si>
    <t>MAH - Hose Barb</t>
  </si>
  <si>
    <t>MAH - Rod</t>
  </si>
  <si>
    <t>MAH - Spring</t>
  </si>
  <si>
    <t>MAH - Seal</t>
  </si>
  <si>
    <t>MAH - Red Knob</t>
  </si>
  <si>
    <t>MAH - Foot Bracket</t>
  </si>
  <si>
    <t>MAH - Horn Bracket</t>
  </si>
  <si>
    <t>V150 8 Bank, 10RU Coalcutter Valve</t>
  </si>
  <si>
    <t>V150-KS-3</t>
  </si>
  <si>
    <t>3 BANK STANDARD SEAL KIT</t>
  </si>
  <si>
    <t>28 Feb 2012 --&gt;</t>
  </si>
  <si>
    <t>V75 Double Bank Control Valve, with PR's</t>
  </si>
  <si>
    <t>OE PART NUMBER</t>
  </si>
  <si>
    <t>V75 4 Bank Control Valve</t>
  </si>
  <si>
    <t>B-210083</t>
  </si>
  <si>
    <t>FSG-22</t>
  </si>
  <si>
    <t>SIGHT LEVEL GUAGE - 150mm Plastic</t>
  </si>
  <si>
    <t>OLD PRICE</t>
  </si>
  <si>
    <t>INLET COVER without relief</t>
  </si>
  <si>
    <t>HYDRAULIC REMOTE BONNET ASSY</t>
  </si>
  <si>
    <t>HYDRAULIC REMOTE Bonnet</t>
  </si>
  <si>
    <t>ED7 PARTS</t>
  </si>
  <si>
    <t>A2U130-549547</t>
  </si>
  <si>
    <t>3 BANK PILOT VALVE</t>
  </si>
  <si>
    <t>A2U900-549547</t>
  </si>
  <si>
    <t>A2U130-594614</t>
  </si>
  <si>
    <t>ED7 BUCKET VALVE</t>
  </si>
  <si>
    <t>A2U900-594614</t>
  </si>
  <si>
    <t>A2U220-594534</t>
  </si>
  <si>
    <t>ED10 BUCKET VALVE</t>
  </si>
  <si>
    <t>A2U936-594262</t>
  </si>
  <si>
    <t>CROSSOVER RELEASE VALVE</t>
  </si>
  <si>
    <t>A2U900-594265</t>
  </si>
  <si>
    <t>PRESSURE REDUCING VALVE</t>
  </si>
  <si>
    <t>A2U900-594565</t>
  </si>
  <si>
    <t>TRANSMISSION ISOLATOR VALVE</t>
  </si>
  <si>
    <t>A2U220-594493</t>
  </si>
  <si>
    <t>BRAKE DUMP VALVE</t>
  </si>
  <si>
    <t>HC-W9992</t>
  </si>
  <si>
    <t>RAH081S50</t>
  </si>
  <si>
    <t>CARTRIDGE RELEF VALVE</t>
  </si>
  <si>
    <t>V75-KU</t>
  </si>
  <si>
    <t>V75 U-LINK KIT</t>
  </si>
  <si>
    <t>V150-3HCJ</t>
  </si>
  <si>
    <t>3 BANK PILOT JOYSTICK</t>
  </si>
  <si>
    <t>V200 VALVES</t>
  </si>
  <si>
    <t>STEERING VALVE, OPEN CNT.</t>
  </si>
  <si>
    <t>V200 SINGLE BANK, HR</t>
  </si>
  <si>
    <t>V200-1HR</t>
  </si>
  <si>
    <t>V200-2HR</t>
  </si>
  <si>
    <t>V200 2 BANK, HR WITH P/R</t>
  </si>
  <si>
    <t>B202202</t>
  </si>
  <si>
    <t>PBRMS-6</t>
  </si>
  <si>
    <t>MANIFOLD BRAKE</t>
  </si>
  <si>
    <t>913-001922SA</t>
  </si>
  <si>
    <t>NEW PRICE</t>
  </si>
  <si>
    <t>B-202201</t>
  </si>
  <si>
    <t>V75-BS</t>
  </si>
  <si>
    <t>BONNET, STEEL</t>
  </si>
  <si>
    <t>Handle stem</t>
  </si>
  <si>
    <t>Handle base</t>
  </si>
  <si>
    <t>U-link kit</t>
  </si>
  <si>
    <t>V150-PY</t>
  </si>
  <si>
    <t>00570087-0002</t>
  </si>
  <si>
    <t>ACCUMULATORS</t>
  </si>
  <si>
    <t>1 LITRE</t>
  </si>
  <si>
    <t>3 LITRE</t>
  </si>
  <si>
    <t>4 LITRE</t>
  </si>
  <si>
    <t>5 LITRE</t>
  </si>
  <si>
    <t>10 LITRE</t>
  </si>
  <si>
    <t>1 LT ACCUMULATOR</t>
  </si>
  <si>
    <t>10 LT ACCUMULATOR</t>
  </si>
  <si>
    <t>3 LT ACCUMULATOR</t>
  </si>
  <si>
    <t>4 LT ACCUMULATOR</t>
  </si>
  <si>
    <t>5.5 LT ACCUMULATOR</t>
  </si>
  <si>
    <t>BMG Part No:</t>
  </si>
  <si>
    <t>HYD-565625</t>
  </si>
  <si>
    <t>HYD-02-113046</t>
  </si>
  <si>
    <t>V150-KS-5</t>
  </si>
  <si>
    <t>6 BANK STANDARD SEAL KIT</t>
  </si>
  <si>
    <t>HYDSTAR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</si>
</sst>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&quot;\ #,##0;[Red]&quot;R&quot;\ \-#,##0"/>
    <numFmt numFmtId="7" formatCode="&quot;R&quot;\ #,##0.00;&quot;R&quot;\ \-#,##0.00"/>
    <numFmt numFmtId="44" formatCode="_ &quot;R&quot;\ * #,##0.00_ ;_ &quot;R&quot;\ * \-#,##0.00_ ;_ &quot;R&quot;\ * &quot;-&quot;??_ ;_ @_ "/>
  </numFmts>
  <fonts count="22" x14ac:knownFonts="1">
    <font>
      <sz val="10"/>
      <name val="Arial"/>
    </font>
    <font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4"/>
      <name val="Helvetica"/>
      <family val="2"/>
    </font>
    <font>
      <sz val="1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 wrapText="1"/>
    </xf>
    <xf numFmtId="0" fontId="0" fillId="0" borderId="0" xfId="0" applyAlignment="1">
      <alignment horizontal="center"/>
    </xf>
    <xf numFmtId="9" fontId="7" fillId="0" borderId="5" xfId="0" quotePrefix="1" applyNumberFormat="1" applyFont="1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44" fontId="0" fillId="0" borderId="3" xfId="1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44" fontId="0" fillId="0" borderId="9" xfId="1" applyFont="1" applyBorder="1"/>
    <xf numFmtId="0" fontId="5" fillId="0" borderId="0" xfId="0" applyFont="1"/>
    <xf numFmtId="0" fontId="7" fillId="0" borderId="10" xfId="0" applyFont="1" applyBorder="1" applyAlignment="1">
      <alignment horizontal="center"/>
    </xf>
    <xf numFmtId="44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4" fontId="6" fillId="0" borderId="5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4" fontId="4" fillId="0" borderId="13" xfId="2" applyFont="1" applyFill="1" applyBorder="1" applyAlignment="1">
      <alignment vertical="center"/>
    </xf>
    <xf numFmtId="44" fontId="4" fillId="0" borderId="13" xfId="2" applyFont="1" applyBorder="1" applyAlignment="1">
      <alignment vertical="center"/>
    </xf>
    <xf numFmtId="44" fontId="4" fillId="0" borderId="13" xfId="2" applyFont="1" applyFill="1" applyBorder="1"/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4" fontId="3" fillId="0" borderId="0" xfId="2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4" fontId="3" fillId="0" borderId="0" xfId="2" applyFont="1" applyFill="1" applyBorder="1"/>
    <xf numFmtId="44" fontId="3" fillId="0" borderId="0" xfId="2" applyFont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44" fontId="4" fillId="0" borderId="16" xfId="2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44" fontId="4" fillId="0" borderId="19" xfId="2" applyFont="1" applyBorder="1" applyAlignment="1">
      <alignment vertical="center"/>
    </xf>
    <xf numFmtId="14" fontId="12" fillId="0" borderId="0" xfId="2" applyNumberFormat="1" applyFont="1" applyAlignment="1">
      <alignment vertical="center"/>
    </xf>
    <xf numFmtId="14" fontId="13" fillId="0" borderId="0" xfId="0" applyNumberFormat="1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8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4" fontId="0" fillId="0" borderId="0" xfId="1" applyFont="1"/>
    <xf numFmtId="0" fontId="14" fillId="0" borderId="0" xfId="0" applyFont="1"/>
    <xf numFmtId="2" fontId="0" fillId="0" borderId="0" xfId="0" applyNumberFormat="1"/>
    <xf numFmtId="0" fontId="12" fillId="0" borderId="0" xfId="0" applyFont="1" applyAlignment="1">
      <alignment horizontal="right" vertical="center"/>
    </xf>
    <xf numFmtId="0" fontId="7" fillId="0" borderId="25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14" fontId="17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9" fontId="5" fillId="0" borderId="4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vertical="center" wrapText="1"/>
    </xf>
    <xf numFmtId="0" fontId="15" fillId="0" borderId="23" xfId="0" applyNumberFormat="1" applyFont="1" applyBorder="1" applyAlignment="1">
      <alignment horizontal="center" vertical="center" wrapText="1"/>
    </xf>
    <xf numFmtId="4" fontId="15" fillId="0" borderId="23" xfId="0" applyNumberFormat="1" applyFont="1" applyBorder="1" applyAlignment="1">
      <alignment vertical="center" wrapText="1"/>
    </xf>
    <xf numFmtId="44" fontId="15" fillId="0" borderId="4" xfId="1" applyFont="1" applyFill="1" applyBorder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 wrapText="1"/>
    </xf>
    <xf numFmtId="44" fontId="15" fillId="0" borderId="13" xfId="1" applyFont="1" applyFill="1" applyBorder="1" applyAlignment="1">
      <alignment vertical="center" wrapText="1"/>
    </xf>
    <xf numFmtId="4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5" fillId="0" borderId="13" xfId="0" applyNumberFormat="1" applyFont="1" applyFill="1" applyBorder="1" applyAlignment="1">
      <alignment vertical="center" wrapText="1"/>
    </xf>
    <xf numFmtId="44" fontId="15" fillId="0" borderId="13" xfId="2" applyFont="1" applyFill="1" applyBorder="1" applyAlignment="1">
      <alignment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vertical="center"/>
    </xf>
    <xf numFmtId="0" fontId="15" fillId="0" borderId="18" xfId="0" applyNumberFormat="1" applyFont="1" applyBorder="1" applyAlignment="1">
      <alignment horizontal="center" vertical="center"/>
    </xf>
    <xf numFmtId="4" fontId="15" fillId="0" borderId="18" xfId="0" applyNumberFormat="1" applyFont="1" applyBorder="1" applyAlignment="1">
      <alignment vertical="center"/>
    </xf>
    <xf numFmtId="4" fontId="15" fillId="0" borderId="18" xfId="0" applyNumberFormat="1" applyFont="1" applyBorder="1" applyAlignment="1">
      <alignment vertical="center" wrapText="1"/>
    </xf>
    <xf numFmtId="44" fontId="15" fillId="0" borderId="19" xfId="1" applyFont="1" applyFill="1" applyBorder="1" applyAlignment="1">
      <alignment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vertical="center"/>
    </xf>
    <xf numFmtId="0" fontId="15" fillId="0" borderId="27" xfId="0" applyNumberFormat="1" applyFont="1" applyBorder="1" applyAlignment="1">
      <alignment horizontal="center" vertical="center"/>
    </xf>
    <xf numFmtId="4" fontId="15" fillId="0" borderId="27" xfId="0" applyNumberFormat="1" applyFont="1" applyBorder="1" applyAlignment="1">
      <alignment vertical="center"/>
    </xf>
    <xf numFmtId="4" fontId="15" fillId="0" borderId="27" xfId="0" applyNumberFormat="1" applyFont="1" applyBorder="1" applyAlignment="1">
      <alignment vertical="center" wrapText="1"/>
    </xf>
    <xf numFmtId="4" fontId="15" fillId="0" borderId="28" xfId="0" applyNumberFormat="1" applyFont="1" applyFill="1" applyBorder="1" applyAlignment="1">
      <alignment vertical="center" wrapText="1"/>
    </xf>
    <xf numFmtId="4" fontId="15" fillId="0" borderId="24" xfId="0" applyNumberFormat="1" applyFont="1" applyBorder="1" applyAlignment="1">
      <alignment vertical="center"/>
    </xf>
    <xf numFmtId="4" fontId="15" fillId="0" borderId="19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0" fontId="15" fillId="0" borderId="0" xfId="0" applyFont="1" applyFill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0" xfId="0" applyNumberFormat="1" applyFont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7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6" fontId="15" fillId="0" borderId="0" xfId="0" applyNumberFormat="1" applyFont="1" applyAlignment="1">
      <alignment vertical="center"/>
    </xf>
    <xf numFmtId="4" fontId="15" fillId="0" borderId="2" xfId="0" applyNumberFormat="1" applyFont="1" applyBorder="1" applyAlignment="1">
      <alignment vertical="center" wrapText="1"/>
    </xf>
    <xf numFmtId="4" fontId="15" fillId="0" borderId="0" xfId="0" applyNumberFormat="1" applyFont="1" applyBorder="1" applyAlignment="1">
      <alignment vertical="center" wrapText="1"/>
    </xf>
    <xf numFmtId="44" fontId="15" fillId="0" borderId="0" xfId="1" applyFont="1" applyFill="1" applyBorder="1" applyAlignment="1">
      <alignment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0" fontId="20" fillId="0" borderId="22" xfId="0" applyFont="1" applyBorder="1" applyAlignment="1">
      <alignment horizontal="left" vertical="center"/>
    </xf>
    <xf numFmtId="0" fontId="20" fillId="0" borderId="23" xfId="0" applyFont="1" applyBorder="1" applyAlignment="1">
      <alignment vertical="center"/>
    </xf>
    <xf numFmtId="44" fontId="20" fillId="0" borderId="30" xfId="1" applyFont="1" applyFill="1" applyBorder="1" applyAlignment="1">
      <alignment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44" fontId="20" fillId="0" borderId="13" xfId="1" applyFont="1" applyFill="1" applyBorder="1" applyAlignment="1">
      <alignment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44" fontId="20" fillId="0" borderId="16" xfId="1" applyFont="1" applyFill="1" applyBorder="1" applyAlignment="1">
      <alignment vertical="center" wrapText="1"/>
    </xf>
    <xf numFmtId="0" fontId="20" fillId="0" borderId="17" xfId="0" applyFont="1" applyBorder="1" applyAlignment="1">
      <alignment horizontal="left" vertical="center"/>
    </xf>
    <xf numFmtId="0" fontId="20" fillId="0" borderId="18" xfId="0" applyFont="1" applyBorder="1" applyAlignment="1">
      <alignment vertical="center"/>
    </xf>
    <xf numFmtId="44" fontId="20" fillId="0" borderId="19" xfId="1" applyFont="1" applyFill="1" applyBorder="1" applyAlignment="1">
      <alignment vertical="center" wrapText="1"/>
    </xf>
    <xf numFmtId="0" fontId="6" fillId="0" borderId="31" xfId="0" applyFont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0" fillId="0" borderId="33" xfId="0" applyNumberFormat="1" applyFont="1" applyBorder="1" applyAlignment="1">
      <alignment horizontal="center" vertical="center"/>
    </xf>
    <xf numFmtId="0" fontId="20" fillId="0" borderId="34" xfId="0" applyNumberFormat="1" applyFont="1" applyBorder="1" applyAlignment="1">
      <alignment horizontal="center" vertical="center"/>
    </xf>
    <xf numFmtId="0" fontId="20" fillId="0" borderId="24" xfId="0" applyNumberFormat="1" applyFont="1" applyBorder="1" applyAlignment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44" fontId="20" fillId="0" borderId="0" xfId="1" applyFont="1" applyFill="1" applyBorder="1" applyAlignment="1">
      <alignment vertical="center" wrapText="1"/>
    </xf>
    <xf numFmtId="4" fontId="15" fillId="0" borderId="13" xfId="0" applyNumberFormat="1" applyFont="1" applyFill="1" applyBorder="1" applyAlignment="1">
      <alignment horizontal="right" vertical="center" wrapText="1" indent="2"/>
    </xf>
    <xf numFmtId="0" fontId="15" fillId="0" borderId="27" xfId="0" applyFont="1" applyBorder="1" applyAlignment="1">
      <alignment horizontal="left" vertical="center"/>
    </xf>
    <xf numFmtId="44" fontId="15" fillId="0" borderId="28" xfId="1" applyFont="1" applyFill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4" fontId="15" fillId="0" borderId="8" xfId="0" applyNumberFormat="1" applyFont="1" applyBorder="1" applyAlignment="1">
      <alignment vertical="center"/>
    </xf>
    <xf numFmtId="4" fontId="15" fillId="0" borderId="8" xfId="0" applyNumberFormat="1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9" fontId="18" fillId="0" borderId="5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9" fontId="18" fillId="0" borderId="4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9" fillId="0" borderId="0" xfId="0" applyFont="1" applyBorder="1" applyAlignment="1">
      <alignment horizontal="center" vertical="center"/>
    </xf>
    <xf numFmtId="9" fontId="18" fillId="0" borderId="0" xfId="0" applyNumberFormat="1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vertical="center" wrapText="1"/>
    </xf>
    <xf numFmtId="44" fontId="15" fillId="0" borderId="7" xfId="1" applyFont="1" applyFill="1" applyBorder="1" applyAlignment="1">
      <alignment vertical="center" wrapText="1"/>
    </xf>
    <xf numFmtId="44" fontId="15" fillId="0" borderId="33" xfId="1" applyFont="1" applyFill="1" applyBorder="1" applyAlignment="1">
      <alignment vertical="center" wrapText="1"/>
    </xf>
    <xf numFmtId="9" fontId="18" fillId="2" borderId="35" xfId="0" applyNumberFormat="1" applyFont="1" applyFill="1" applyBorder="1" applyAlignment="1">
      <alignment horizontal="center" vertical="center"/>
    </xf>
    <xf numFmtId="9" fontId="18" fillId="0" borderId="25" xfId="0" applyNumberFormat="1" applyFont="1" applyFill="1" applyBorder="1" applyAlignment="1">
      <alignment horizontal="center" vertical="center"/>
    </xf>
    <xf numFmtId="44" fontId="15" fillId="0" borderId="36" xfId="1" applyFont="1" applyFill="1" applyBorder="1" applyAlignment="1">
      <alignment vertical="center" wrapText="1"/>
    </xf>
    <xf numFmtId="44" fontId="15" fillId="0" borderId="37" xfId="1" applyFont="1" applyFill="1" applyBorder="1" applyAlignment="1">
      <alignment vertical="center" wrapText="1"/>
    </xf>
    <xf numFmtId="44" fontId="15" fillId="0" borderId="38" xfId="1" applyFont="1" applyFill="1" applyBorder="1" applyAlignment="1">
      <alignment vertical="center" wrapText="1"/>
    </xf>
    <xf numFmtId="9" fontId="18" fillId="2" borderId="40" xfId="0" applyNumberFormat="1" applyFont="1" applyFill="1" applyBorder="1" applyAlignment="1">
      <alignment horizontal="center" vertical="center"/>
    </xf>
    <xf numFmtId="44" fontId="15" fillId="0" borderId="39" xfId="1" applyFont="1" applyFill="1" applyBorder="1" applyAlignment="1">
      <alignment vertical="center" wrapText="1"/>
    </xf>
    <xf numFmtId="44" fontId="15" fillId="0" borderId="31" xfId="1" applyFont="1" applyFill="1" applyBorder="1" applyAlignment="1">
      <alignment vertical="center" wrapText="1"/>
    </xf>
    <xf numFmtId="4" fontId="15" fillId="0" borderId="33" xfId="0" applyNumberFormat="1" applyFont="1" applyFill="1" applyBorder="1" applyAlignment="1">
      <alignment horizontal="right" vertical="center" wrapText="1" indent="1"/>
    </xf>
    <xf numFmtId="44" fontId="15" fillId="0" borderId="33" xfId="2" applyFont="1" applyFill="1" applyBorder="1" applyAlignment="1">
      <alignment vertical="center"/>
    </xf>
    <xf numFmtId="44" fontId="15" fillId="0" borderId="24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8" fillId="0" borderId="41" xfId="0" applyFont="1" applyBorder="1" applyAlignment="1">
      <alignment horizontal="left" vertical="center"/>
    </xf>
    <xf numFmtId="0" fontId="15" fillId="0" borderId="42" xfId="0" applyFont="1" applyBorder="1" applyAlignment="1">
      <alignment vertical="center"/>
    </xf>
    <xf numFmtId="0" fontId="15" fillId="0" borderId="42" xfId="0" applyNumberFormat="1" applyFont="1" applyBorder="1" applyAlignment="1">
      <alignment horizontal="center" vertical="center"/>
    </xf>
    <xf numFmtId="4" fontId="15" fillId="0" borderId="42" xfId="0" applyNumberFormat="1" applyFont="1" applyBorder="1" applyAlignment="1">
      <alignment vertical="center"/>
    </xf>
    <xf numFmtId="0" fontId="15" fillId="0" borderId="43" xfId="0" applyFont="1" applyFill="1" applyBorder="1" applyAlignment="1">
      <alignment vertical="center"/>
    </xf>
    <xf numFmtId="4" fontId="15" fillId="0" borderId="29" xfId="0" applyNumberFormat="1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urrency" xfId="1" builtinId="4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9"/>
  <sheetViews>
    <sheetView tabSelected="1" zoomScale="85" zoomScaleNormal="85" workbookViewId="0">
      <selection activeCell="J4" sqref="J4"/>
    </sheetView>
  </sheetViews>
  <sheetFormatPr defaultColWidth="9.140625" defaultRowHeight="15" x14ac:dyDescent="0.2"/>
  <cols>
    <col min="1" max="1" width="17.7109375" style="70" customWidth="1"/>
    <col min="2" max="2" width="41.5703125" style="70" customWidth="1"/>
    <col min="3" max="3" width="19" style="124" customWidth="1"/>
    <col min="4" max="6" width="11.7109375" style="70" hidden="1" customWidth="1"/>
    <col min="7" max="8" width="17" style="110" customWidth="1"/>
    <col min="9" max="9" width="16.5703125" style="70" customWidth="1"/>
    <col min="10" max="10" width="15.5703125" style="70" customWidth="1"/>
    <col min="11" max="16384" width="9.140625" style="70"/>
  </cols>
  <sheetData>
    <row r="1" spans="1:10" ht="24.95" customHeight="1" thickBot="1" x14ac:dyDescent="0.25">
      <c r="A1" s="199" t="s">
        <v>329</v>
      </c>
      <c r="B1" s="199"/>
      <c r="C1" s="199"/>
      <c r="D1" s="199"/>
      <c r="E1" s="199"/>
      <c r="F1" s="199"/>
      <c r="G1" s="69">
        <v>41344</v>
      </c>
      <c r="H1" s="69">
        <v>42044</v>
      </c>
    </row>
    <row r="2" spans="1:10" ht="16.5" thickBot="1" x14ac:dyDescent="0.25">
      <c r="A2" s="167" t="s">
        <v>0</v>
      </c>
      <c r="B2" s="165" t="s">
        <v>1</v>
      </c>
      <c r="C2" s="165" t="s">
        <v>232</v>
      </c>
      <c r="D2" s="165" t="s">
        <v>2</v>
      </c>
      <c r="E2" s="165" t="s">
        <v>473</v>
      </c>
      <c r="F2" s="166" t="s">
        <v>366</v>
      </c>
      <c r="G2" s="166" t="s">
        <v>305</v>
      </c>
      <c r="H2" s="180" t="s">
        <v>511</v>
      </c>
    </row>
    <row r="3" spans="1:10" s="81" customFormat="1" ht="27" customHeight="1" x14ac:dyDescent="0.2">
      <c r="A3" s="75" t="s">
        <v>39</v>
      </c>
      <c r="B3" s="76" t="s">
        <v>18</v>
      </c>
      <c r="C3" s="77" t="s">
        <v>277</v>
      </c>
      <c r="D3" s="78">
        <v>178.83</v>
      </c>
      <c r="E3" s="78">
        <v>200</v>
      </c>
      <c r="F3" s="78">
        <v>230</v>
      </c>
      <c r="G3" s="182">
        <f t="shared" ref="G3:G9" si="0">ROUNDUP((F3+F3*10%), -1)</f>
        <v>260</v>
      </c>
      <c r="H3" s="181">
        <f>ROUND(G3*1.1,-1)</f>
        <v>290</v>
      </c>
      <c r="I3" s="80"/>
    </row>
    <row r="4" spans="1:10" ht="15" customHeight="1" x14ac:dyDescent="0.2">
      <c r="A4" s="82" t="s">
        <v>7</v>
      </c>
      <c r="B4" s="83" t="s">
        <v>8</v>
      </c>
      <c r="C4" s="84"/>
      <c r="D4" s="85">
        <v>1700</v>
      </c>
      <c r="E4" s="86">
        <v>2290</v>
      </c>
      <c r="F4" s="86">
        <v>2490</v>
      </c>
      <c r="G4" s="174">
        <v>2800</v>
      </c>
      <c r="H4" s="178">
        <f t="shared" ref="H4:H43" si="1">ROUND(G4*1.1,-1)</f>
        <v>3080</v>
      </c>
    </row>
    <row r="5" spans="1:10" ht="15" customHeight="1" x14ac:dyDescent="0.2">
      <c r="A5" s="82" t="s">
        <v>9</v>
      </c>
      <c r="B5" s="83" t="s">
        <v>10</v>
      </c>
      <c r="C5" s="84"/>
      <c r="D5" s="85">
        <v>310</v>
      </c>
      <c r="E5" s="86">
        <v>685</v>
      </c>
      <c r="F5" s="86">
        <v>685</v>
      </c>
      <c r="G5" s="174">
        <f t="shared" si="0"/>
        <v>760</v>
      </c>
      <c r="H5" s="178">
        <f t="shared" si="1"/>
        <v>840</v>
      </c>
      <c r="I5" s="88"/>
    </row>
    <row r="6" spans="1:10" ht="15" customHeight="1" x14ac:dyDescent="0.2">
      <c r="A6" s="82" t="s">
        <v>11</v>
      </c>
      <c r="B6" s="83" t="s">
        <v>12</v>
      </c>
      <c r="C6" s="84"/>
      <c r="D6" s="85">
        <v>270</v>
      </c>
      <c r="E6" s="86">
        <v>685</v>
      </c>
      <c r="F6" s="86">
        <v>685</v>
      </c>
      <c r="G6" s="174">
        <f>ROUNDUP((F6+F6*10%), -1)</f>
        <v>760</v>
      </c>
      <c r="H6" s="178">
        <f t="shared" si="1"/>
        <v>840</v>
      </c>
    </row>
    <row r="7" spans="1:10" ht="15" customHeight="1" x14ac:dyDescent="0.2">
      <c r="A7" s="82" t="s">
        <v>323</v>
      </c>
      <c r="B7" s="83" t="s">
        <v>13</v>
      </c>
      <c r="C7" s="84" t="s">
        <v>519</v>
      </c>
      <c r="D7" s="85">
        <v>1100</v>
      </c>
      <c r="E7" s="86">
        <f>D7+D7*10%</f>
        <v>1210</v>
      </c>
      <c r="F7" s="86">
        <v>1210</v>
      </c>
      <c r="G7" s="174">
        <v>1840</v>
      </c>
      <c r="H7" s="178">
        <f t="shared" si="1"/>
        <v>2020</v>
      </c>
    </row>
    <row r="8" spans="1:10" ht="15" customHeight="1" x14ac:dyDescent="0.2">
      <c r="A8" s="82" t="s">
        <v>279</v>
      </c>
      <c r="B8" s="83" t="s">
        <v>326</v>
      </c>
      <c r="C8" s="84" t="s">
        <v>328</v>
      </c>
      <c r="D8" s="85">
        <v>68</v>
      </c>
      <c r="E8" s="86">
        <v>135</v>
      </c>
      <c r="F8" s="86">
        <v>135</v>
      </c>
      <c r="G8" s="174">
        <f t="shared" si="0"/>
        <v>150</v>
      </c>
      <c r="H8" s="178">
        <f t="shared" si="1"/>
        <v>170</v>
      </c>
    </row>
    <row r="9" spans="1:10" ht="15" customHeight="1" x14ac:dyDescent="0.2">
      <c r="A9" s="82" t="s">
        <v>324</v>
      </c>
      <c r="B9" s="83" t="s">
        <v>327</v>
      </c>
      <c r="C9" s="84" t="s">
        <v>325</v>
      </c>
      <c r="D9" s="85">
        <v>120</v>
      </c>
      <c r="E9" s="86">
        <v>135</v>
      </c>
      <c r="F9" s="86">
        <v>135</v>
      </c>
      <c r="G9" s="174">
        <f t="shared" si="0"/>
        <v>150</v>
      </c>
      <c r="H9" s="178">
        <f t="shared" si="1"/>
        <v>170</v>
      </c>
    </row>
    <row r="10" spans="1:10" ht="15" customHeight="1" x14ac:dyDescent="0.2">
      <c r="A10" s="82" t="s">
        <v>471</v>
      </c>
      <c r="B10" s="83" t="s">
        <v>472</v>
      </c>
      <c r="C10" s="84"/>
      <c r="D10" s="85"/>
      <c r="E10" s="86">
        <v>340</v>
      </c>
      <c r="F10" s="86">
        <v>340</v>
      </c>
      <c r="G10" s="174">
        <v>340</v>
      </c>
      <c r="H10" s="178">
        <f t="shared" si="1"/>
        <v>370</v>
      </c>
    </row>
    <row r="11" spans="1:10" ht="15" customHeight="1" x14ac:dyDescent="0.2">
      <c r="A11" s="82" t="s">
        <v>268</v>
      </c>
      <c r="B11" s="83" t="s">
        <v>235</v>
      </c>
      <c r="C11" s="84" t="s">
        <v>234</v>
      </c>
      <c r="D11" s="85">
        <v>4256</v>
      </c>
      <c r="E11" s="86">
        <v>6890</v>
      </c>
      <c r="F11" s="86">
        <v>6890</v>
      </c>
      <c r="G11" s="174">
        <v>8580</v>
      </c>
      <c r="H11" s="178">
        <f t="shared" si="1"/>
        <v>9440</v>
      </c>
    </row>
    <row r="12" spans="1:10" ht="15" customHeight="1" x14ac:dyDescent="0.2">
      <c r="A12" s="168" t="s">
        <v>424</v>
      </c>
      <c r="B12" s="83" t="s">
        <v>445</v>
      </c>
      <c r="C12" s="84"/>
      <c r="D12" s="85"/>
      <c r="E12" s="86">
        <v>2200</v>
      </c>
      <c r="F12" s="86">
        <v>2200</v>
      </c>
      <c r="G12" s="174">
        <f t="shared" ref="G12:G22" si="2">ROUNDUP((F12+F12*10%), -1)</f>
        <v>2420</v>
      </c>
      <c r="H12" s="178">
        <f t="shared" si="1"/>
        <v>2660</v>
      </c>
    </row>
    <row r="13" spans="1:10" ht="15" customHeight="1" x14ac:dyDescent="0.2">
      <c r="A13" s="168" t="s">
        <v>16</v>
      </c>
      <c r="B13" s="83" t="s">
        <v>236</v>
      </c>
      <c r="C13" s="84">
        <v>53481023</v>
      </c>
      <c r="D13" s="85">
        <v>1399.34</v>
      </c>
      <c r="E13" s="86">
        <v>1800</v>
      </c>
      <c r="F13" s="86">
        <v>1800</v>
      </c>
      <c r="G13" s="174">
        <f t="shared" si="2"/>
        <v>1980</v>
      </c>
      <c r="H13" s="178">
        <f t="shared" si="1"/>
        <v>2180</v>
      </c>
      <c r="J13" s="88">
        <f>G13*0.2</f>
        <v>396</v>
      </c>
    </row>
    <row r="14" spans="1:10" ht="15" customHeight="1" x14ac:dyDescent="0.2">
      <c r="A14" s="168" t="s">
        <v>17</v>
      </c>
      <c r="B14" s="83" t="s">
        <v>343</v>
      </c>
      <c r="C14" s="84"/>
      <c r="D14" s="85">
        <v>390</v>
      </c>
      <c r="E14" s="86">
        <v>840</v>
      </c>
      <c r="F14" s="86">
        <v>840</v>
      </c>
      <c r="G14" s="174">
        <f t="shared" si="2"/>
        <v>930</v>
      </c>
      <c r="H14" s="178">
        <f t="shared" si="1"/>
        <v>1020</v>
      </c>
      <c r="I14" s="88"/>
      <c r="J14" s="88">
        <f>G14*0.1</f>
        <v>93</v>
      </c>
    </row>
    <row r="15" spans="1:10" ht="15" customHeight="1" x14ac:dyDescent="0.2">
      <c r="A15" s="168" t="s">
        <v>19</v>
      </c>
      <c r="B15" s="83" t="s">
        <v>317</v>
      </c>
      <c r="C15" s="84">
        <v>53481024</v>
      </c>
      <c r="D15" s="85">
        <v>681.41</v>
      </c>
      <c r="E15" s="86">
        <v>930</v>
      </c>
      <c r="F15" s="86">
        <v>930</v>
      </c>
      <c r="G15" s="174">
        <f t="shared" si="2"/>
        <v>1030</v>
      </c>
      <c r="H15" s="178">
        <f t="shared" si="1"/>
        <v>1130</v>
      </c>
      <c r="J15" s="88">
        <f>G15*0.15</f>
        <v>154.5</v>
      </c>
    </row>
    <row r="16" spans="1:10" ht="15" customHeight="1" x14ac:dyDescent="0.2">
      <c r="A16" s="168" t="s">
        <v>20</v>
      </c>
      <c r="B16" s="83" t="s">
        <v>318</v>
      </c>
      <c r="C16" s="84">
        <v>53481026</v>
      </c>
      <c r="D16" s="85">
        <v>447.06</v>
      </c>
      <c r="E16" s="86">
        <v>1200</v>
      </c>
      <c r="F16" s="86">
        <v>1200</v>
      </c>
      <c r="G16" s="174">
        <f t="shared" si="2"/>
        <v>1320</v>
      </c>
      <c r="H16" s="178">
        <f t="shared" si="1"/>
        <v>1450</v>
      </c>
      <c r="J16" s="88">
        <f>G16*0.15</f>
        <v>198</v>
      </c>
    </row>
    <row r="17" spans="1:9" ht="15" customHeight="1" x14ac:dyDescent="0.2">
      <c r="A17" s="82" t="s">
        <v>26</v>
      </c>
      <c r="B17" s="83" t="s">
        <v>27</v>
      </c>
      <c r="C17" s="84" t="s">
        <v>238</v>
      </c>
      <c r="D17" s="85">
        <v>2795.52</v>
      </c>
      <c r="E17" s="86">
        <v>6800</v>
      </c>
      <c r="F17" s="86">
        <v>6800</v>
      </c>
      <c r="G17" s="174">
        <v>8480</v>
      </c>
      <c r="H17" s="178"/>
      <c r="I17" s="88"/>
    </row>
    <row r="18" spans="1:9" ht="15" customHeight="1" x14ac:dyDescent="0.2">
      <c r="A18" s="168" t="s">
        <v>342</v>
      </c>
      <c r="B18" s="83" t="s">
        <v>446</v>
      </c>
      <c r="C18" s="84"/>
      <c r="D18" s="85">
        <v>1060</v>
      </c>
      <c r="E18" s="86">
        <v>2200</v>
      </c>
      <c r="F18" s="86">
        <v>2200</v>
      </c>
      <c r="G18" s="174">
        <f t="shared" si="2"/>
        <v>2420</v>
      </c>
      <c r="H18" s="178">
        <f t="shared" si="1"/>
        <v>2660</v>
      </c>
      <c r="I18" s="88">
        <f>SUM(G19:G22)+250+500</f>
        <v>4950</v>
      </c>
    </row>
    <row r="19" spans="1:9" ht="15" customHeight="1" x14ac:dyDescent="0.2">
      <c r="A19" s="168" t="s">
        <v>22</v>
      </c>
      <c r="B19" s="83" t="s">
        <v>23</v>
      </c>
      <c r="C19" s="84"/>
      <c r="D19" s="85">
        <v>672</v>
      </c>
      <c r="E19" s="86">
        <v>1380</v>
      </c>
      <c r="F19" s="86">
        <v>1380</v>
      </c>
      <c r="G19" s="174">
        <f t="shared" si="2"/>
        <v>1520</v>
      </c>
      <c r="H19" s="178">
        <f t="shared" si="1"/>
        <v>1670</v>
      </c>
      <c r="I19" s="88"/>
    </row>
    <row r="20" spans="1:9" ht="15" customHeight="1" x14ac:dyDescent="0.2">
      <c r="A20" s="168" t="s">
        <v>24</v>
      </c>
      <c r="B20" s="83" t="s">
        <v>319</v>
      </c>
      <c r="C20" s="84"/>
      <c r="D20" s="85">
        <v>560</v>
      </c>
      <c r="E20" s="86">
        <v>1260</v>
      </c>
      <c r="F20" s="86">
        <v>1260</v>
      </c>
      <c r="G20" s="174">
        <f t="shared" si="2"/>
        <v>1390</v>
      </c>
      <c r="H20" s="178">
        <f t="shared" si="1"/>
        <v>1530</v>
      </c>
    </row>
    <row r="21" spans="1:9" ht="15" customHeight="1" x14ac:dyDescent="0.2">
      <c r="A21" s="168" t="s">
        <v>25</v>
      </c>
      <c r="B21" s="83" t="s">
        <v>237</v>
      </c>
      <c r="C21" s="84">
        <v>53481020</v>
      </c>
      <c r="D21" s="85">
        <v>395.16</v>
      </c>
      <c r="E21" s="86">
        <v>1050</v>
      </c>
      <c r="F21" s="86">
        <v>1050</v>
      </c>
      <c r="G21" s="174">
        <f t="shared" si="2"/>
        <v>1160</v>
      </c>
      <c r="H21" s="178">
        <f t="shared" si="1"/>
        <v>1280</v>
      </c>
    </row>
    <row r="22" spans="1:9" ht="15" customHeight="1" x14ac:dyDescent="0.2">
      <c r="A22" s="168" t="s">
        <v>320</v>
      </c>
      <c r="B22" s="83" t="s">
        <v>321</v>
      </c>
      <c r="C22" s="84"/>
      <c r="D22" s="85">
        <v>72</v>
      </c>
      <c r="E22" s="86">
        <v>110</v>
      </c>
      <c r="F22" s="86">
        <v>110</v>
      </c>
      <c r="G22" s="174">
        <f t="shared" si="2"/>
        <v>130</v>
      </c>
      <c r="H22" s="178">
        <f t="shared" si="1"/>
        <v>140</v>
      </c>
    </row>
    <row r="23" spans="1:9" ht="15" customHeight="1" x14ac:dyDescent="0.2">
      <c r="A23" s="82" t="s">
        <v>30</v>
      </c>
      <c r="B23" s="83" t="s">
        <v>31</v>
      </c>
      <c r="C23" s="84">
        <v>53660025</v>
      </c>
      <c r="D23" s="85">
        <v>850</v>
      </c>
      <c r="E23" s="86">
        <f>D23+D23*10%</f>
        <v>935</v>
      </c>
      <c r="F23" s="86">
        <v>1030</v>
      </c>
      <c r="G23" s="174">
        <v>1030</v>
      </c>
      <c r="H23" s="178">
        <f t="shared" si="1"/>
        <v>1130</v>
      </c>
      <c r="I23" s="126">
        <v>1180</v>
      </c>
    </row>
    <row r="24" spans="1:9" ht="15" customHeight="1" x14ac:dyDescent="0.2">
      <c r="A24" s="82"/>
      <c r="B24" s="169" t="s">
        <v>451</v>
      </c>
      <c r="C24" s="84"/>
      <c r="D24" s="85">
        <v>15</v>
      </c>
      <c r="E24" s="86"/>
      <c r="F24" s="86"/>
      <c r="G24" s="183">
        <v>13</v>
      </c>
      <c r="H24" s="178">
        <f t="shared" si="1"/>
        <v>10</v>
      </c>
    </row>
    <row r="25" spans="1:9" ht="15" customHeight="1" x14ac:dyDescent="0.2">
      <c r="A25" s="82"/>
      <c r="B25" s="169" t="s">
        <v>450</v>
      </c>
      <c r="C25" s="84"/>
      <c r="D25" s="85">
        <v>150</v>
      </c>
      <c r="E25" s="86"/>
      <c r="F25" s="86"/>
      <c r="G25" s="183">
        <v>150</v>
      </c>
      <c r="H25" s="178">
        <f t="shared" si="1"/>
        <v>170</v>
      </c>
    </row>
    <row r="26" spans="1:9" ht="15" customHeight="1" x14ac:dyDescent="0.2">
      <c r="A26" s="82"/>
      <c r="B26" s="169" t="s">
        <v>452</v>
      </c>
      <c r="C26" s="84"/>
      <c r="D26" s="85"/>
      <c r="E26" s="86"/>
      <c r="F26" s="86"/>
      <c r="G26" s="183">
        <v>180</v>
      </c>
      <c r="H26" s="178">
        <f t="shared" si="1"/>
        <v>200</v>
      </c>
    </row>
    <row r="27" spans="1:9" ht="15" customHeight="1" x14ac:dyDescent="0.2">
      <c r="A27" s="82"/>
      <c r="B27" s="169" t="s">
        <v>453</v>
      </c>
      <c r="C27" s="84"/>
      <c r="D27" s="85"/>
      <c r="E27" s="86"/>
      <c r="F27" s="86"/>
      <c r="G27" s="183">
        <v>185</v>
      </c>
      <c r="H27" s="178">
        <f t="shared" si="1"/>
        <v>200</v>
      </c>
    </row>
    <row r="28" spans="1:9" ht="15" customHeight="1" x14ac:dyDescent="0.2">
      <c r="A28" s="82"/>
      <c r="B28" s="169" t="s">
        <v>454</v>
      </c>
      <c r="C28" s="84"/>
      <c r="D28" s="85"/>
      <c r="E28" s="86"/>
      <c r="F28" s="86"/>
      <c r="G28" s="183">
        <v>10</v>
      </c>
      <c r="H28" s="178">
        <f t="shared" si="1"/>
        <v>10</v>
      </c>
    </row>
    <row r="29" spans="1:9" ht="15" customHeight="1" x14ac:dyDescent="0.2">
      <c r="A29" s="82"/>
      <c r="B29" s="169" t="s">
        <v>455</v>
      </c>
      <c r="C29" s="84"/>
      <c r="D29" s="85"/>
      <c r="E29" s="86"/>
      <c r="F29" s="86"/>
      <c r="G29" s="183">
        <v>50</v>
      </c>
      <c r="H29" s="178">
        <f t="shared" si="1"/>
        <v>60</v>
      </c>
    </row>
    <row r="30" spans="1:9" ht="15" customHeight="1" x14ac:dyDescent="0.2">
      <c r="A30" s="82"/>
      <c r="B30" s="169" t="s">
        <v>456</v>
      </c>
      <c r="C30" s="84"/>
      <c r="D30" s="85"/>
      <c r="E30" s="86"/>
      <c r="F30" s="86"/>
      <c r="G30" s="183">
        <v>30</v>
      </c>
      <c r="H30" s="178">
        <f t="shared" si="1"/>
        <v>30</v>
      </c>
    </row>
    <row r="31" spans="1:9" ht="15" customHeight="1" x14ac:dyDescent="0.2">
      <c r="A31" s="82"/>
      <c r="B31" s="169" t="s">
        <v>457</v>
      </c>
      <c r="C31" s="84"/>
      <c r="D31" s="85"/>
      <c r="E31" s="86"/>
      <c r="F31" s="86"/>
      <c r="G31" s="183">
        <v>65</v>
      </c>
      <c r="H31" s="178">
        <f t="shared" si="1"/>
        <v>70</v>
      </c>
    </row>
    <row r="32" spans="1:9" ht="15" customHeight="1" x14ac:dyDescent="0.2">
      <c r="A32" s="82"/>
      <c r="B32" s="169" t="s">
        <v>458</v>
      </c>
      <c r="C32" s="84"/>
      <c r="D32" s="85"/>
      <c r="E32" s="86"/>
      <c r="F32" s="86"/>
      <c r="G32" s="183">
        <v>22</v>
      </c>
      <c r="H32" s="178">
        <f t="shared" si="1"/>
        <v>20</v>
      </c>
    </row>
    <row r="33" spans="1:9" ht="15" customHeight="1" x14ac:dyDescent="0.2">
      <c r="A33" s="82"/>
      <c r="B33" s="169" t="s">
        <v>459</v>
      </c>
      <c r="C33" s="84"/>
      <c r="D33" s="85"/>
      <c r="E33" s="86"/>
      <c r="F33" s="86"/>
      <c r="G33" s="183">
        <v>40</v>
      </c>
      <c r="H33" s="178">
        <f t="shared" si="1"/>
        <v>40</v>
      </c>
      <c r="I33" s="89"/>
    </row>
    <row r="34" spans="1:9" ht="15" customHeight="1" x14ac:dyDescent="0.2">
      <c r="A34" s="82"/>
      <c r="B34" s="169" t="s">
        <v>460</v>
      </c>
      <c r="C34" s="84"/>
      <c r="D34" s="85"/>
      <c r="E34" s="86"/>
      <c r="F34" s="86"/>
      <c r="G34" s="183">
        <v>50</v>
      </c>
      <c r="H34" s="178">
        <f t="shared" si="1"/>
        <v>60</v>
      </c>
      <c r="I34" s="89"/>
    </row>
    <row r="35" spans="1:9" ht="15" customHeight="1" x14ac:dyDescent="0.2">
      <c r="A35" s="82"/>
      <c r="B35" s="169" t="s">
        <v>461</v>
      </c>
      <c r="C35" s="84"/>
      <c r="D35" s="85"/>
      <c r="E35" s="86"/>
      <c r="F35" s="86"/>
      <c r="G35" s="183">
        <v>20</v>
      </c>
      <c r="H35" s="178">
        <f t="shared" si="1"/>
        <v>20</v>
      </c>
      <c r="I35" s="89"/>
    </row>
    <row r="36" spans="1:9" ht="15" customHeight="1" x14ac:dyDescent="0.2">
      <c r="A36" s="82"/>
      <c r="B36" s="169" t="s">
        <v>462</v>
      </c>
      <c r="C36" s="84"/>
      <c r="D36" s="85"/>
      <c r="E36" s="86"/>
      <c r="F36" s="86"/>
      <c r="G36" s="183">
        <v>10</v>
      </c>
      <c r="H36" s="178">
        <f t="shared" si="1"/>
        <v>10</v>
      </c>
      <c r="I36" s="89"/>
    </row>
    <row r="37" spans="1:9" ht="15" customHeight="1" x14ac:dyDescent="0.2">
      <c r="A37" s="82" t="s">
        <v>508</v>
      </c>
      <c r="B37" s="112" t="s">
        <v>509</v>
      </c>
      <c r="C37" s="84" t="s">
        <v>510</v>
      </c>
      <c r="D37" s="85"/>
      <c r="E37" s="86"/>
      <c r="F37" s="86"/>
      <c r="G37" s="183">
        <v>24700</v>
      </c>
      <c r="H37" s="178">
        <v>24700</v>
      </c>
      <c r="I37" s="89"/>
    </row>
    <row r="38" spans="1:9" ht="15" customHeight="1" x14ac:dyDescent="0.2">
      <c r="A38" s="82" t="s">
        <v>273</v>
      </c>
      <c r="B38" s="83" t="s">
        <v>278</v>
      </c>
      <c r="C38" s="84" t="s">
        <v>233</v>
      </c>
      <c r="D38" s="85">
        <v>380</v>
      </c>
      <c r="E38" s="86">
        <v>500</v>
      </c>
      <c r="F38" s="86">
        <v>600</v>
      </c>
      <c r="G38" s="184">
        <v>600</v>
      </c>
      <c r="H38" s="178">
        <f t="shared" si="1"/>
        <v>660</v>
      </c>
    </row>
    <row r="39" spans="1:9" ht="15" customHeight="1" x14ac:dyDescent="0.2">
      <c r="A39" s="82" t="s">
        <v>444</v>
      </c>
      <c r="B39" s="83" t="s">
        <v>29</v>
      </c>
      <c r="C39" s="84"/>
      <c r="D39" s="85">
        <v>380</v>
      </c>
      <c r="E39" s="86">
        <v>600</v>
      </c>
      <c r="F39" s="86">
        <v>600</v>
      </c>
      <c r="G39" s="174">
        <v>675</v>
      </c>
      <c r="H39" s="178">
        <f t="shared" si="1"/>
        <v>740</v>
      </c>
    </row>
    <row r="40" spans="1:9" ht="15" customHeight="1" x14ac:dyDescent="0.2">
      <c r="A40" s="82" t="s">
        <v>33</v>
      </c>
      <c r="B40" s="83" t="s">
        <v>34</v>
      </c>
      <c r="C40" s="84">
        <v>201038</v>
      </c>
      <c r="D40" s="85">
        <v>400</v>
      </c>
      <c r="E40" s="86">
        <v>500</v>
      </c>
      <c r="F40" s="86">
        <v>600</v>
      </c>
      <c r="G40" s="174">
        <v>600</v>
      </c>
      <c r="H40" s="178">
        <f t="shared" si="1"/>
        <v>660</v>
      </c>
      <c r="I40" s="70">
        <v>700</v>
      </c>
    </row>
    <row r="41" spans="1:9" ht="15" customHeight="1" x14ac:dyDescent="0.2">
      <c r="A41" s="82" t="s">
        <v>35</v>
      </c>
      <c r="B41" s="83" t="s">
        <v>36</v>
      </c>
      <c r="C41" s="84">
        <v>201038</v>
      </c>
      <c r="D41" s="85">
        <v>380</v>
      </c>
      <c r="E41" s="86">
        <v>500</v>
      </c>
      <c r="F41" s="86">
        <v>600</v>
      </c>
      <c r="G41" s="174">
        <v>600</v>
      </c>
      <c r="H41" s="178">
        <f t="shared" si="1"/>
        <v>660</v>
      </c>
    </row>
    <row r="42" spans="1:9" ht="15" customHeight="1" x14ac:dyDescent="0.2">
      <c r="A42" s="82" t="s">
        <v>40</v>
      </c>
      <c r="B42" s="83" t="s">
        <v>41</v>
      </c>
      <c r="C42" s="84">
        <v>53481012</v>
      </c>
      <c r="D42" s="85">
        <v>1800</v>
      </c>
      <c r="E42" s="86">
        <v>3524</v>
      </c>
      <c r="F42" s="86">
        <v>3524</v>
      </c>
      <c r="G42" s="174">
        <f>ROUNDUP((F42+F42*10%), -1)</f>
        <v>3880</v>
      </c>
      <c r="H42" s="178">
        <f t="shared" si="1"/>
        <v>4270</v>
      </c>
    </row>
    <row r="43" spans="1:9" ht="15" customHeight="1" thickBot="1" x14ac:dyDescent="0.25">
      <c r="A43" s="92" t="s">
        <v>42</v>
      </c>
      <c r="B43" s="93" t="s">
        <v>43</v>
      </c>
      <c r="C43" s="94"/>
      <c r="D43" s="95">
        <v>2133.25</v>
      </c>
      <c r="E43" s="96">
        <v>4560</v>
      </c>
      <c r="F43" s="96">
        <v>4560</v>
      </c>
      <c r="G43" s="185">
        <f>ROUNDUP((F43+F43*10%), -1)</f>
        <v>5020</v>
      </c>
      <c r="H43" s="179">
        <f t="shared" si="1"/>
        <v>5520</v>
      </c>
    </row>
    <row r="44" spans="1:9" hidden="1" x14ac:dyDescent="0.2">
      <c r="A44" s="98" t="s">
        <v>245</v>
      </c>
      <c r="B44" s="99" t="s">
        <v>37</v>
      </c>
      <c r="C44" s="100" t="s">
        <v>242</v>
      </c>
      <c r="D44" s="101">
        <v>1300</v>
      </c>
      <c r="E44" s="102">
        <f>D44+D44*10%</f>
        <v>1430</v>
      </c>
      <c r="F44" s="102" t="e">
        <f>#REF!+#REF!*10%</f>
        <v>#REF!</v>
      </c>
      <c r="G44" s="103"/>
      <c r="H44" s="172"/>
    </row>
    <row r="45" spans="1:9" hidden="1" x14ac:dyDescent="0.2">
      <c r="A45" s="82" t="s">
        <v>246</v>
      </c>
      <c r="B45" s="83" t="s">
        <v>243</v>
      </c>
      <c r="C45" s="84" t="s">
        <v>244</v>
      </c>
      <c r="D45" s="85">
        <v>1783.43</v>
      </c>
      <c r="E45" s="86">
        <v>1970</v>
      </c>
      <c r="F45" s="86" t="e">
        <f>#REF!+#REF!*10%</f>
        <v>#REF!</v>
      </c>
      <c r="G45" s="90"/>
      <c r="H45" s="172"/>
    </row>
    <row r="46" spans="1:9" hidden="1" x14ac:dyDescent="0.2">
      <c r="A46" s="82"/>
      <c r="B46" s="83" t="s">
        <v>316</v>
      </c>
      <c r="C46" s="84" t="s">
        <v>284</v>
      </c>
      <c r="D46" s="85">
        <v>0</v>
      </c>
      <c r="E46" s="86">
        <f>D46+D46*10%</f>
        <v>0</v>
      </c>
      <c r="F46" s="86">
        <v>90</v>
      </c>
      <c r="G46" s="90"/>
      <c r="H46" s="172"/>
    </row>
    <row r="47" spans="1:9" ht="15.75" hidden="1" thickBot="1" x14ac:dyDescent="0.25">
      <c r="A47" s="92"/>
      <c r="B47" s="93" t="s">
        <v>32</v>
      </c>
      <c r="C47" s="94" t="s">
        <v>241</v>
      </c>
      <c r="D47" s="104">
        <v>0</v>
      </c>
      <c r="E47" s="96">
        <f>D47+D47*10%</f>
        <v>0</v>
      </c>
      <c r="F47" s="96" t="e">
        <f>#REF!+#REF!*10%</f>
        <v>#REF!</v>
      </c>
      <c r="G47" s="105"/>
      <c r="H47" s="172"/>
    </row>
    <row r="48" spans="1:9" ht="15.75" thickBot="1" x14ac:dyDescent="0.25">
      <c r="A48" s="106"/>
      <c r="B48" s="107"/>
      <c r="C48" s="108"/>
      <c r="D48" s="109"/>
      <c r="E48" s="109"/>
    </row>
    <row r="49" spans="1:9" ht="15.75" x14ac:dyDescent="0.2">
      <c r="A49" s="187" t="s">
        <v>520</v>
      </c>
      <c r="B49" s="188"/>
      <c r="C49" s="189"/>
      <c r="D49" s="190"/>
      <c r="E49" s="190"/>
      <c r="F49" s="188"/>
      <c r="G49" s="191"/>
      <c r="I49" s="198" t="s">
        <v>536</v>
      </c>
    </row>
    <row r="50" spans="1:9" x14ac:dyDescent="0.2">
      <c r="A50" s="194" t="s">
        <v>521</v>
      </c>
      <c r="B50" s="202" t="s">
        <v>526</v>
      </c>
      <c r="C50" s="203"/>
      <c r="D50" s="109"/>
      <c r="E50" s="109"/>
      <c r="F50" s="107"/>
      <c r="G50" s="91">
        <v>3770</v>
      </c>
    </row>
    <row r="51" spans="1:9" x14ac:dyDescent="0.2">
      <c r="A51" s="194" t="s">
        <v>522</v>
      </c>
      <c r="B51" s="202" t="s">
        <v>528</v>
      </c>
      <c r="C51" s="203"/>
      <c r="D51" s="109"/>
      <c r="E51" s="109"/>
      <c r="F51" s="107"/>
      <c r="G51" s="87">
        <v>4862</v>
      </c>
    </row>
    <row r="52" spans="1:9" x14ac:dyDescent="0.2">
      <c r="A52" s="194" t="s">
        <v>523</v>
      </c>
      <c r="B52" s="202" t="s">
        <v>529</v>
      </c>
      <c r="C52" s="203"/>
      <c r="D52" s="109"/>
      <c r="E52" s="109"/>
      <c r="F52" s="107"/>
      <c r="G52" s="87">
        <v>6470</v>
      </c>
    </row>
    <row r="53" spans="1:9" x14ac:dyDescent="0.2">
      <c r="A53" s="194" t="s">
        <v>524</v>
      </c>
      <c r="B53" s="202" t="s">
        <v>530</v>
      </c>
      <c r="C53" s="203"/>
      <c r="D53" s="109"/>
      <c r="E53" s="109"/>
      <c r="F53" s="107"/>
      <c r="G53" s="87">
        <v>7380</v>
      </c>
      <c r="I53" s="70">
        <v>5157</v>
      </c>
    </row>
    <row r="54" spans="1:9" ht="15.75" thickBot="1" x14ac:dyDescent="0.25">
      <c r="A54" s="195" t="s">
        <v>525</v>
      </c>
      <c r="B54" s="204" t="s">
        <v>527</v>
      </c>
      <c r="C54" s="205"/>
      <c r="D54" s="192"/>
      <c r="E54" s="192"/>
      <c r="F54" s="193"/>
      <c r="G54" s="97">
        <v>9880</v>
      </c>
    </row>
    <row r="55" spans="1:9" x14ac:dyDescent="0.2">
      <c r="A55" s="106"/>
      <c r="B55" s="107"/>
      <c r="C55" s="108"/>
      <c r="D55" s="109"/>
      <c r="E55" s="109"/>
    </row>
    <row r="56" spans="1:9" x14ac:dyDescent="0.2">
      <c r="A56" s="106"/>
      <c r="B56" s="107"/>
      <c r="C56" s="108"/>
      <c r="D56" s="109"/>
      <c r="E56" s="109"/>
    </row>
    <row r="57" spans="1:9" ht="15.75" x14ac:dyDescent="0.2">
      <c r="A57" s="111" t="s">
        <v>344</v>
      </c>
      <c r="B57" s="107"/>
      <c r="C57" s="108"/>
      <c r="D57" s="109"/>
      <c r="E57" s="109"/>
      <c r="G57" s="197" t="s">
        <v>531</v>
      </c>
    </row>
    <row r="58" spans="1:9" x14ac:dyDescent="0.2">
      <c r="A58" s="112" t="s">
        <v>16</v>
      </c>
      <c r="B58" s="83" t="s">
        <v>236</v>
      </c>
      <c r="C58" s="84" t="s">
        <v>345</v>
      </c>
      <c r="D58" s="109"/>
      <c r="E58" s="109"/>
    </row>
    <row r="59" spans="1:9" x14ac:dyDescent="0.2">
      <c r="A59" s="112" t="s">
        <v>22</v>
      </c>
      <c r="B59" s="83" t="s">
        <v>23</v>
      </c>
      <c r="C59" s="84" t="s">
        <v>346</v>
      </c>
      <c r="D59" s="109"/>
      <c r="E59" s="109"/>
      <c r="G59" s="196" t="s">
        <v>533</v>
      </c>
    </row>
    <row r="60" spans="1:9" x14ac:dyDescent="0.2">
      <c r="A60" s="112" t="s">
        <v>24</v>
      </c>
      <c r="B60" s="83" t="s">
        <v>319</v>
      </c>
      <c r="C60" s="84" t="s">
        <v>347</v>
      </c>
      <c r="D60" s="109"/>
      <c r="E60" s="109"/>
      <c r="G60" s="196" t="s">
        <v>532</v>
      </c>
    </row>
    <row r="61" spans="1:9" x14ac:dyDescent="0.2">
      <c r="A61" s="112" t="s">
        <v>349</v>
      </c>
      <c r="B61" s="83" t="s">
        <v>276</v>
      </c>
      <c r="C61" s="84" t="s">
        <v>348</v>
      </c>
      <c r="D61" s="109"/>
      <c r="E61" s="109"/>
    </row>
    <row r="62" spans="1:9" ht="10.5" customHeight="1" x14ac:dyDescent="0.2">
      <c r="A62" s="106"/>
      <c r="B62" s="107"/>
      <c r="C62" s="108"/>
      <c r="D62" s="109"/>
      <c r="E62" s="109"/>
    </row>
    <row r="63" spans="1:9" ht="13.5" customHeight="1" thickBot="1" x14ac:dyDescent="0.25">
      <c r="A63" s="200" t="s">
        <v>335</v>
      </c>
      <c r="B63" s="200"/>
      <c r="C63" s="200"/>
      <c r="D63" s="200"/>
      <c r="E63" s="200"/>
      <c r="F63" s="200"/>
      <c r="G63" s="69">
        <v>41344</v>
      </c>
      <c r="H63" s="69">
        <v>42044</v>
      </c>
    </row>
    <row r="64" spans="1:9" ht="16.5" thickBot="1" x14ac:dyDescent="0.25">
      <c r="A64" s="164" t="s">
        <v>0</v>
      </c>
      <c r="B64" s="162" t="s">
        <v>1</v>
      </c>
      <c r="C64" s="162" t="s">
        <v>232</v>
      </c>
      <c r="D64" s="162" t="s">
        <v>2</v>
      </c>
      <c r="E64" s="162" t="s">
        <v>473</v>
      </c>
      <c r="F64" s="163" t="s">
        <v>366</v>
      </c>
      <c r="G64" s="163" t="s">
        <v>305</v>
      </c>
      <c r="H64" s="180" t="s">
        <v>511</v>
      </c>
    </row>
    <row r="65" spans="1:10" x14ac:dyDescent="0.2">
      <c r="A65" s="154" t="s">
        <v>189</v>
      </c>
      <c r="B65" s="99" t="s">
        <v>45</v>
      </c>
      <c r="C65" s="100" t="s">
        <v>350</v>
      </c>
      <c r="D65" s="101">
        <v>1360</v>
      </c>
      <c r="E65" s="102">
        <v>1980</v>
      </c>
      <c r="F65" s="102">
        <v>1980</v>
      </c>
      <c r="G65" s="173">
        <f t="shared" ref="G65:G117" si="3">ROUNDUP((F65+F65*10%), -1)</f>
        <v>2180</v>
      </c>
      <c r="H65" s="181">
        <f>ROUND(G65*1.1,-1)</f>
        <v>2400</v>
      </c>
    </row>
    <row r="66" spans="1:10" x14ac:dyDescent="0.2">
      <c r="A66" s="112" t="s">
        <v>190</v>
      </c>
      <c r="B66" s="83" t="s">
        <v>266</v>
      </c>
      <c r="C66" s="84">
        <v>53481000</v>
      </c>
      <c r="D66" s="85">
        <v>1457.47</v>
      </c>
      <c r="E66" s="86">
        <v>2380</v>
      </c>
      <c r="F66" s="86">
        <v>2380</v>
      </c>
      <c r="G66" s="174">
        <v>3300</v>
      </c>
      <c r="H66" s="178">
        <f t="shared" ref="H66:H117" si="4">ROUND(G66*1.1,-1)</f>
        <v>3630</v>
      </c>
    </row>
    <row r="67" spans="1:10" x14ac:dyDescent="0.2">
      <c r="A67" s="112" t="s">
        <v>307</v>
      </c>
      <c r="B67" s="83" t="s">
        <v>308</v>
      </c>
      <c r="C67" s="84"/>
      <c r="D67" s="85">
        <v>1250</v>
      </c>
      <c r="E67" s="86">
        <v>1980</v>
      </c>
      <c r="F67" s="86">
        <v>1980</v>
      </c>
      <c r="G67" s="174">
        <f t="shared" si="3"/>
        <v>2180</v>
      </c>
      <c r="H67" s="178">
        <f t="shared" si="4"/>
        <v>2400</v>
      </c>
    </row>
    <row r="68" spans="1:10" x14ac:dyDescent="0.2">
      <c r="A68" s="112" t="s">
        <v>191</v>
      </c>
      <c r="B68" s="83" t="s">
        <v>309</v>
      </c>
      <c r="C68" s="84" t="s">
        <v>267</v>
      </c>
      <c r="D68" s="85">
        <v>1498</v>
      </c>
      <c r="E68" s="86">
        <v>1980</v>
      </c>
      <c r="F68" s="86">
        <v>1980</v>
      </c>
      <c r="G68" s="174">
        <f t="shared" si="3"/>
        <v>2180</v>
      </c>
      <c r="H68" s="178">
        <f t="shared" si="4"/>
        <v>2400</v>
      </c>
    </row>
    <row r="69" spans="1:10" x14ac:dyDescent="0.2">
      <c r="A69" s="112" t="s">
        <v>192</v>
      </c>
      <c r="B69" s="83" t="s">
        <v>47</v>
      </c>
      <c r="C69" s="84" t="s">
        <v>351</v>
      </c>
      <c r="D69" s="85">
        <v>2380</v>
      </c>
      <c r="E69" s="86">
        <v>2900</v>
      </c>
      <c r="F69" s="86">
        <v>2900</v>
      </c>
      <c r="G69" s="174">
        <f t="shared" si="3"/>
        <v>3190</v>
      </c>
      <c r="H69" s="178">
        <f t="shared" si="4"/>
        <v>3510</v>
      </c>
    </row>
    <row r="70" spans="1:10" hidden="1" x14ac:dyDescent="0.2">
      <c r="A70" s="112" t="s">
        <v>339</v>
      </c>
      <c r="B70" s="83" t="s">
        <v>340</v>
      </c>
      <c r="C70" s="84"/>
      <c r="D70" s="85">
        <v>3500</v>
      </c>
      <c r="E70" s="86">
        <f>D70+D70*10%</f>
        <v>3850</v>
      </c>
      <c r="F70" s="86" t="e">
        <f>#REF!+#REF!*10%</f>
        <v>#REF!</v>
      </c>
      <c r="G70" s="174" t="e">
        <f t="shared" si="3"/>
        <v>#REF!</v>
      </c>
      <c r="H70" s="178" t="e">
        <f t="shared" si="4"/>
        <v>#REF!</v>
      </c>
    </row>
    <row r="71" spans="1:10" x14ac:dyDescent="0.2">
      <c r="A71" s="112" t="s">
        <v>193</v>
      </c>
      <c r="B71" s="83" t="s">
        <v>53</v>
      </c>
      <c r="C71" s="84" t="s">
        <v>470</v>
      </c>
      <c r="D71" s="85">
        <v>3350</v>
      </c>
      <c r="E71" s="86">
        <v>3940</v>
      </c>
      <c r="F71" s="86">
        <v>3940</v>
      </c>
      <c r="G71" s="174">
        <f t="shared" si="3"/>
        <v>4340</v>
      </c>
      <c r="H71" s="178">
        <f t="shared" si="4"/>
        <v>4770</v>
      </c>
      <c r="J71" s="70">
        <v>6140</v>
      </c>
    </row>
    <row r="72" spans="1:10" x14ac:dyDescent="0.2">
      <c r="A72" s="112" t="s">
        <v>194</v>
      </c>
      <c r="B72" s="83" t="s">
        <v>58</v>
      </c>
      <c r="C72" s="84"/>
      <c r="D72" s="85">
        <v>3400</v>
      </c>
      <c r="E72" s="86">
        <v>4560</v>
      </c>
      <c r="F72" s="86">
        <v>4560</v>
      </c>
      <c r="G72" s="174">
        <f t="shared" si="3"/>
        <v>5020</v>
      </c>
      <c r="H72" s="178">
        <f t="shared" si="4"/>
        <v>5520</v>
      </c>
    </row>
    <row r="73" spans="1:10" x14ac:dyDescent="0.2">
      <c r="A73" s="112" t="s">
        <v>195</v>
      </c>
      <c r="B73" s="83" t="s">
        <v>63</v>
      </c>
      <c r="C73" s="84"/>
      <c r="D73" s="85">
        <v>4100</v>
      </c>
      <c r="E73" s="86">
        <v>5170</v>
      </c>
      <c r="F73" s="86">
        <v>5170</v>
      </c>
      <c r="G73" s="174">
        <f t="shared" si="3"/>
        <v>5690</v>
      </c>
      <c r="H73" s="178">
        <f t="shared" si="4"/>
        <v>6260</v>
      </c>
    </row>
    <row r="74" spans="1:10" x14ac:dyDescent="0.2">
      <c r="A74" s="112" t="s">
        <v>196</v>
      </c>
      <c r="B74" s="83" t="s">
        <v>65</v>
      </c>
      <c r="C74" s="84"/>
      <c r="D74" s="85">
        <v>4800</v>
      </c>
      <c r="E74" s="86">
        <v>6050</v>
      </c>
      <c r="F74" s="86">
        <v>6050</v>
      </c>
      <c r="G74" s="174">
        <f t="shared" si="3"/>
        <v>6660</v>
      </c>
      <c r="H74" s="178">
        <f t="shared" si="4"/>
        <v>7330</v>
      </c>
      <c r="I74" s="88">
        <f>600*12</f>
        <v>7200</v>
      </c>
      <c r="J74" s="88">
        <f>I74+G74</f>
        <v>13860</v>
      </c>
    </row>
    <row r="75" spans="1:10" x14ac:dyDescent="0.2">
      <c r="A75" s="112" t="s">
        <v>197</v>
      </c>
      <c r="B75" s="83" t="s">
        <v>67</v>
      </c>
      <c r="C75" s="84"/>
      <c r="D75" s="85">
        <v>5500</v>
      </c>
      <c r="E75" s="86">
        <v>6930</v>
      </c>
      <c r="F75" s="86">
        <v>6930</v>
      </c>
      <c r="G75" s="174">
        <f t="shared" si="3"/>
        <v>7630</v>
      </c>
      <c r="H75" s="178">
        <f t="shared" si="4"/>
        <v>8390</v>
      </c>
    </row>
    <row r="76" spans="1:10" x14ac:dyDescent="0.2">
      <c r="A76" s="112" t="s">
        <v>198</v>
      </c>
      <c r="B76" s="83" t="s">
        <v>69</v>
      </c>
      <c r="C76" s="84"/>
      <c r="D76" s="85">
        <v>6200</v>
      </c>
      <c r="E76" s="86">
        <v>7920</v>
      </c>
      <c r="F76" s="86">
        <v>7920</v>
      </c>
      <c r="G76" s="174">
        <f t="shared" si="3"/>
        <v>8720</v>
      </c>
      <c r="H76" s="178">
        <f t="shared" si="4"/>
        <v>9590</v>
      </c>
    </row>
    <row r="77" spans="1:10" x14ac:dyDescent="0.2">
      <c r="A77" s="112" t="s">
        <v>199</v>
      </c>
      <c r="B77" s="83" t="s">
        <v>71</v>
      </c>
      <c r="C77" s="84"/>
      <c r="D77" s="85">
        <v>7000</v>
      </c>
      <c r="E77" s="86">
        <v>8800</v>
      </c>
      <c r="F77" s="86">
        <v>8800</v>
      </c>
      <c r="G77" s="174">
        <f t="shared" si="3"/>
        <v>9680</v>
      </c>
      <c r="H77" s="178">
        <f t="shared" si="4"/>
        <v>10650</v>
      </c>
    </row>
    <row r="78" spans="1:10" x14ac:dyDescent="0.2">
      <c r="A78" s="112" t="s">
        <v>200</v>
      </c>
      <c r="B78" s="83" t="s">
        <v>77</v>
      </c>
      <c r="C78" s="84"/>
      <c r="D78" s="85">
        <v>120</v>
      </c>
      <c r="E78" s="86">
        <v>380</v>
      </c>
      <c r="F78" s="86">
        <v>380</v>
      </c>
      <c r="G78" s="174">
        <f t="shared" si="3"/>
        <v>420</v>
      </c>
      <c r="H78" s="178">
        <f t="shared" si="4"/>
        <v>460</v>
      </c>
    </row>
    <row r="79" spans="1:10" x14ac:dyDescent="0.2">
      <c r="A79" s="112" t="s">
        <v>513</v>
      </c>
      <c r="B79" s="83" t="s">
        <v>514</v>
      </c>
      <c r="C79" s="84"/>
      <c r="D79" s="85"/>
      <c r="E79" s="86"/>
      <c r="F79" s="86"/>
      <c r="G79" s="174">
        <v>60</v>
      </c>
      <c r="H79" s="178">
        <f t="shared" si="4"/>
        <v>70</v>
      </c>
    </row>
    <row r="80" spans="1:10" x14ac:dyDescent="0.2">
      <c r="A80" s="112" t="s">
        <v>201</v>
      </c>
      <c r="B80" s="83" t="s">
        <v>474</v>
      </c>
      <c r="C80" s="84"/>
      <c r="D80" s="85">
        <v>430</v>
      </c>
      <c r="E80" s="86">
        <v>680</v>
      </c>
      <c r="F80" s="86">
        <v>680</v>
      </c>
      <c r="G80" s="174">
        <f t="shared" si="3"/>
        <v>750</v>
      </c>
      <c r="H80" s="178">
        <f t="shared" si="4"/>
        <v>830</v>
      </c>
    </row>
    <row r="81" spans="1:11" x14ac:dyDescent="0.2">
      <c r="A81" s="112" t="s">
        <v>202</v>
      </c>
      <c r="B81" s="83" t="s">
        <v>84</v>
      </c>
      <c r="C81" s="84"/>
      <c r="D81" s="85">
        <v>400</v>
      </c>
      <c r="E81" s="86">
        <v>540</v>
      </c>
      <c r="F81" s="86">
        <v>540</v>
      </c>
      <c r="G81" s="174">
        <f t="shared" si="3"/>
        <v>600</v>
      </c>
      <c r="H81" s="178">
        <f t="shared" si="4"/>
        <v>660</v>
      </c>
    </row>
    <row r="82" spans="1:11" x14ac:dyDescent="0.2">
      <c r="A82" s="113" t="s">
        <v>203</v>
      </c>
      <c r="B82" s="83" t="s">
        <v>204</v>
      </c>
      <c r="C82" s="84"/>
      <c r="D82" s="85">
        <v>850</v>
      </c>
      <c r="E82" s="86">
        <v>1320</v>
      </c>
      <c r="F82" s="86">
        <v>1320</v>
      </c>
      <c r="G82" s="174">
        <f t="shared" si="3"/>
        <v>1460</v>
      </c>
      <c r="H82" s="178">
        <f t="shared" si="4"/>
        <v>1610</v>
      </c>
    </row>
    <row r="83" spans="1:11" x14ac:dyDescent="0.2">
      <c r="A83" s="113" t="s">
        <v>205</v>
      </c>
      <c r="B83" s="83" t="s">
        <v>187</v>
      </c>
      <c r="C83" s="84">
        <v>220223</v>
      </c>
      <c r="D83" s="85">
        <v>850</v>
      </c>
      <c r="E83" s="86">
        <v>1320</v>
      </c>
      <c r="F83" s="86">
        <v>1320</v>
      </c>
      <c r="G83" s="174">
        <f t="shared" si="3"/>
        <v>1460</v>
      </c>
      <c r="H83" s="178">
        <f t="shared" si="4"/>
        <v>1610</v>
      </c>
    </row>
    <row r="84" spans="1:11" x14ac:dyDescent="0.2">
      <c r="A84" s="112" t="s">
        <v>206</v>
      </c>
      <c r="B84" s="83" t="s">
        <v>93</v>
      </c>
      <c r="C84" s="84"/>
      <c r="D84" s="85">
        <v>190</v>
      </c>
      <c r="E84" s="86">
        <v>480</v>
      </c>
      <c r="F84" s="86">
        <v>480</v>
      </c>
      <c r="G84" s="174">
        <f t="shared" si="3"/>
        <v>530</v>
      </c>
      <c r="H84" s="178">
        <f t="shared" si="4"/>
        <v>580</v>
      </c>
    </row>
    <row r="85" spans="1:11" x14ac:dyDescent="0.2">
      <c r="A85" s="112" t="s">
        <v>207</v>
      </c>
      <c r="B85" s="83" t="s">
        <v>95</v>
      </c>
      <c r="C85" s="84"/>
      <c r="D85" s="85">
        <v>190</v>
      </c>
      <c r="E85" s="86">
        <v>540</v>
      </c>
      <c r="F85" s="86">
        <v>540</v>
      </c>
      <c r="G85" s="174">
        <f t="shared" si="3"/>
        <v>600</v>
      </c>
      <c r="H85" s="178">
        <f t="shared" si="4"/>
        <v>660</v>
      </c>
    </row>
    <row r="86" spans="1:11" x14ac:dyDescent="0.2">
      <c r="A86" s="112" t="s">
        <v>208</v>
      </c>
      <c r="B86" s="83" t="s">
        <v>101</v>
      </c>
      <c r="C86" s="84" t="s">
        <v>3</v>
      </c>
      <c r="D86" s="85">
        <v>58</v>
      </c>
      <c r="E86" s="86">
        <v>75</v>
      </c>
      <c r="F86" s="86">
        <v>75</v>
      </c>
      <c r="G86" s="174">
        <f t="shared" si="3"/>
        <v>90</v>
      </c>
      <c r="H86" s="178">
        <f t="shared" si="4"/>
        <v>100</v>
      </c>
      <c r="I86" s="70">
        <v>90</v>
      </c>
      <c r="J86" s="70" t="s">
        <v>515</v>
      </c>
      <c r="K86" s="70">
        <v>15</v>
      </c>
    </row>
    <row r="87" spans="1:11" x14ac:dyDescent="0.2">
      <c r="A87" s="112" t="s">
        <v>209</v>
      </c>
      <c r="B87" s="83" t="s">
        <v>103</v>
      </c>
      <c r="C87" s="186" t="s">
        <v>512</v>
      </c>
      <c r="D87" s="85">
        <v>42</v>
      </c>
      <c r="E87" s="86">
        <v>50</v>
      </c>
      <c r="F87" s="86">
        <v>50</v>
      </c>
      <c r="G87" s="174">
        <f t="shared" si="3"/>
        <v>60</v>
      </c>
      <c r="H87" s="178">
        <f t="shared" si="4"/>
        <v>70</v>
      </c>
      <c r="I87" s="70">
        <v>70</v>
      </c>
      <c r="J87" s="70" t="s">
        <v>516</v>
      </c>
      <c r="K87" s="70">
        <v>20</v>
      </c>
    </row>
    <row r="88" spans="1:11" x14ac:dyDescent="0.2">
      <c r="A88" s="112" t="s">
        <v>322</v>
      </c>
      <c r="B88" s="83" t="s">
        <v>5</v>
      </c>
      <c r="C88" s="84" t="s">
        <v>4</v>
      </c>
      <c r="D88" s="85">
        <v>7.28</v>
      </c>
      <c r="E88" s="86">
        <v>10</v>
      </c>
      <c r="F88" s="86">
        <v>10</v>
      </c>
      <c r="G88" s="174">
        <f t="shared" si="3"/>
        <v>20</v>
      </c>
      <c r="H88" s="178">
        <f t="shared" si="4"/>
        <v>20</v>
      </c>
      <c r="J88" s="70" t="s">
        <v>517</v>
      </c>
      <c r="K88" s="70">
        <v>25</v>
      </c>
    </row>
    <row r="89" spans="1:11" x14ac:dyDescent="0.2">
      <c r="A89" s="112" t="s">
        <v>210</v>
      </c>
      <c r="B89" s="83" t="s">
        <v>476</v>
      </c>
      <c r="C89" s="84"/>
      <c r="D89" s="85">
        <v>220</v>
      </c>
      <c r="E89" s="86">
        <v>275</v>
      </c>
      <c r="F89" s="86">
        <v>275</v>
      </c>
      <c r="G89" s="174">
        <f t="shared" si="3"/>
        <v>310</v>
      </c>
      <c r="H89" s="178">
        <f t="shared" si="4"/>
        <v>340</v>
      </c>
    </row>
    <row r="90" spans="1:11" x14ac:dyDescent="0.2">
      <c r="A90" s="112" t="s">
        <v>211</v>
      </c>
      <c r="B90" s="83" t="s">
        <v>294</v>
      </c>
      <c r="C90" s="84"/>
      <c r="D90" s="85">
        <v>45</v>
      </c>
      <c r="E90" s="86">
        <v>50</v>
      </c>
      <c r="F90" s="86">
        <v>60</v>
      </c>
      <c r="G90" s="174">
        <f t="shared" si="3"/>
        <v>70</v>
      </c>
      <c r="H90" s="178">
        <f t="shared" si="4"/>
        <v>80</v>
      </c>
    </row>
    <row r="91" spans="1:11" x14ac:dyDescent="0.2">
      <c r="A91" s="112" t="s">
        <v>212</v>
      </c>
      <c r="B91" s="83" t="s">
        <v>295</v>
      </c>
      <c r="C91" s="84"/>
      <c r="D91" s="85">
        <v>60</v>
      </c>
      <c r="E91" s="86">
        <v>70</v>
      </c>
      <c r="F91" s="86">
        <v>80</v>
      </c>
      <c r="G91" s="174">
        <f t="shared" si="3"/>
        <v>90</v>
      </c>
      <c r="H91" s="178">
        <f t="shared" si="4"/>
        <v>100</v>
      </c>
    </row>
    <row r="92" spans="1:11" x14ac:dyDescent="0.2">
      <c r="A92" s="112" t="s">
        <v>213</v>
      </c>
      <c r="B92" s="83" t="s">
        <v>296</v>
      </c>
      <c r="C92" s="84"/>
      <c r="D92" s="85">
        <v>75</v>
      </c>
      <c r="E92" s="86">
        <v>80</v>
      </c>
      <c r="F92" s="86">
        <v>90</v>
      </c>
      <c r="G92" s="174">
        <f t="shared" si="3"/>
        <v>100</v>
      </c>
      <c r="H92" s="178">
        <f t="shared" si="4"/>
        <v>110</v>
      </c>
    </row>
    <row r="93" spans="1:11" x14ac:dyDescent="0.2">
      <c r="A93" s="112" t="s">
        <v>214</v>
      </c>
      <c r="B93" s="83" t="s">
        <v>297</v>
      </c>
      <c r="C93" s="84"/>
      <c r="D93" s="85">
        <v>85</v>
      </c>
      <c r="E93" s="86">
        <v>90</v>
      </c>
      <c r="F93" s="86">
        <v>100</v>
      </c>
      <c r="G93" s="174">
        <f t="shared" si="3"/>
        <v>110</v>
      </c>
      <c r="H93" s="178">
        <f t="shared" si="4"/>
        <v>120</v>
      </c>
    </row>
    <row r="94" spans="1:11" x14ac:dyDescent="0.2">
      <c r="A94" s="112" t="s">
        <v>215</v>
      </c>
      <c r="B94" s="83" t="s">
        <v>298</v>
      </c>
      <c r="C94" s="84"/>
      <c r="D94" s="85">
        <v>100</v>
      </c>
      <c r="E94" s="86">
        <f>D94+D94*10%</f>
        <v>110</v>
      </c>
      <c r="F94" s="86">
        <v>130</v>
      </c>
      <c r="G94" s="174">
        <f t="shared" si="3"/>
        <v>150</v>
      </c>
      <c r="H94" s="178">
        <f t="shared" si="4"/>
        <v>170</v>
      </c>
    </row>
    <row r="95" spans="1:11" x14ac:dyDescent="0.2">
      <c r="A95" s="112" t="s">
        <v>216</v>
      </c>
      <c r="B95" s="83" t="s">
        <v>299</v>
      </c>
      <c r="C95" s="84"/>
      <c r="D95" s="85">
        <v>120</v>
      </c>
      <c r="E95" s="86">
        <v>130</v>
      </c>
      <c r="F95" s="86">
        <v>140</v>
      </c>
      <c r="G95" s="174">
        <f t="shared" si="3"/>
        <v>160</v>
      </c>
      <c r="H95" s="178">
        <f t="shared" si="4"/>
        <v>180</v>
      </c>
    </row>
    <row r="96" spans="1:11" x14ac:dyDescent="0.2">
      <c r="A96" s="112" t="s">
        <v>217</v>
      </c>
      <c r="B96" s="83" t="s">
        <v>300</v>
      </c>
      <c r="C96" s="84"/>
      <c r="D96" s="85">
        <v>130</v>
      </c>
      <c r="E96" s="86">
        <v>140</v>
      </c>
      <c r="F96" s="86">
        <v>160</v>
      </c>
      <c r="G96" s="174">
        <f t="shared" si="3"/>
        <v>180</v>
      </c>
      <c r="H96" s="178">
        <f t="shared" si="4"/>
        <v>200</v>
      </c>
    </row>
    <row r="97" spans="1:10" x14ac:dyDescent="0.2">
      <c r="A97" s="112" t="s">
        <v>218</v>
      </c>
      <c r="B97" s="83" t="s">
        <v>301</v>
      </c>
      <c r="C97" s="84"/>
      <c r="D97" s="85">
        <v>150</v>
      </c>
      <c r="E97" s="86">
        <v>160</v>
      </c>
      <c r="F97" s="86">
        <v>180</v>
      </c>
      <c r="G97" s="174">
        <f t="shared" si="3"/>
        <v>200</v>
      </c>
      <c r="H97" s="178">
        <f t="shared" si="4"/>
        <v>220</v>
      </c>
      <c r="J97" s="70">
        <v>4710</v>
      </c>
    </row>
    <row r="98" spans="1:10" x14ac:dyDescent="0.2">
      <c r="A98" s="112" t="s">
        <v>219</v>
      </c>
      <c r="B98" s="83" t="s">
        <v>302</v>
      </c>
      <c r="C98" s="84"/>
      <c r="D98" s="85">
        <v>170</v>
      </c>
      <c r="E98" s="86">
        <v>180</v>
      </c>
      <c r="F98" s="86">
        <v>200</v>
      </c>
      <c r="G98" s="174">
        <f t="shared" si="3"/>
        <v>220</v>
      </c>
      <c r="H98" s="178">
        <f t="shared" si="4"/>
        <v>240</v>
      </c>
    </row>
    <row r="99" spans="1:10" x14ac:dyDescent="0.2">
      <c r="A99" s="112" t="s">
        <v>220</v>
      </c>
      <c r="B99" s="83" t="s">
        <v>221</v>
      </c>
      <c r="C99" s="84"/>
      <c r="D99" s="85">
        <v>200</v>
      </c>
      <c r="E99" s="86">
        <v>250</v>
      </c>
      <c r="F99" s="86">
        <v>250</v>
      </c>
      <c r="G99" s="174">
        <f t="shared" si="3"/>
        <v>280</v>
      </c>
      <c r="H99" s="178">
        <f t="shared" si="4"/>
        <v>310</v>
      </c>
    </row>
    <row r="100" spans="1:10" x14ac:dyDescent="0.2">
      <c r="A100" s="112" t="s">
        <v>356</v>
      </c>
      <c r="B100" s="83" t="s">
        <v>357</v>
      </c>
      <c r="C100" s="84">
        <v>53680000</v>
      </c>
      <c r="D100" s="85">
        <v>176</v>
      </c>
      <c r="E100" s="86">
        <v>210</v>
      </c>
      <c r="F100" s="86">
        <v>210</v>
      </c>
      <c r="G100" s="174">
        <f t="shared" si="3"/>
        <v>240</v>
      </c>
      <c r="H100" s="178">
        <f t="shared" si="4"/>
        <v>260</v>
      </c>
    </row>
    <row r="101" spans="1:10" x14ac:dyDescent="0.2">
      <c r="A101" s="112" t="s">
        <v>362</v>
      </c>
      <c r="B101" s="83" t="s">
        <v>363</v>
      </c>
      <c r="C101" s="84"/>
      <c r="D101" s="85">
        <v>210</v>
      </c>
      <c r="E101" s="86">
        <v>270</v>
      </c>
      <c r="F101" s="86">
        <v>270</v>
      </c>
      <c r="G101" s="174">
        <f t="shared" si="3"/>
        <v>300</v>
      </c>
      <c r="H101" s="178">
        <f t="shared" si="4"/>
        <v>330</v>
      </c>
    </row>
    <row r="102" spans="1:10" x14ac:dyDescent="0.2">
      <c r="A102" s="112" t="s">
        <v>447</v>
      </c>
      <c r="B102" s="83" t="s">
        <v>449</v>
      </c>
      <c r="C102" s="84"/>
      <c r="D102" s="85"/>
      <c r="E102" s="86">
        <v>320</v>
      </c>
      <c r="F102" s="86">
        <v>320</v>
      </c>
      <c r="G102" s="174">
        <f t="shared" si="3"/>
        <v>360</v>
      </c>
      <c r="H102" s="178">
        <f t="shared" si="4"/>
        <v>400</v>
      </c>
    </row>
    <row r="103" spans="1:10" x14ac:dyDescent="0.2">
      <c r="A103" s="112" t="s">
        <v>364</v>
      </c>
      <c r="B103" s="83" t="s">
        <v>365</v>
      </c>
      <c r="C103" s="84"/>
      <c r="D103" s="85">
        <v>520</v>
      </c>
      <c r="E103" s="86">
        <v>610</v>
      </c>
      <c r="F103" s="86">
        <v>610</v>
      </c>
      <c r="G103" s="174">
        <f t="shared" si="3"/>
        <v>680</v>
      </c>
      <c r="H103" s="178">
        <f t="shared" si="4"/>
        <v>750</v>
      </c>
    </row>
    <row r="104" spans="1:10" x14ac:dyDescent="0.2">
      <c r="A104" s="112" t="s">
        <v>355</v>
      </c>
      <c r="B104" s="83" t="s">
        <v>358</v>
      </c>
      <c r="C104" s="84"/>
      <c r="D104" s="85">
        <v>35</v>
      </c>
      <c r="E104" s="86">
        <v>140</v>
      </c>
      <c r="F104" s="86">
        <v>140</v>
      </c>
      <c r="G104" s="174">
        <f t="shared" si="3"/>
        <v>160</v>
      </c>
      <c r="H104" s="178">
        <f t="shared" si="4"/>
        <v>180</v>
      </c>
    </row>
    <row r="105" spans="1:10" x14ac:dyDescent="0.2">
      <c r="A105" s="112" t="s">
        <v>353</v>
      </c>
      <c r="B105" s="83" t="s">
        <v>359</v>
      </c>
      <c r="C105" s="84"/>
      <c r="D105" s="85">
        <v>16</v>
      </c>
      <c r="E105" s="86">
        <v>125</v>
      </c>
      <c r="F105" s="86">
        <v>125</v>
      </c>
      <c r="G105" s="174">
        <f t="shared" si="3"/>
        <v>140</v>
      </c>
      <c r="H105" s="178">
        <f t="shared" si="4"/>
        <v>150</v>
      </c>
    </row>
    <row r="106" spans="1:10" x14ac:dyDescent="0.2">
      <c r="A106" s="112" t="s">
        <v>352</v>
      </c>
      <c r="B106" s="83" t="s">
        <v>360</v>
      </c>
      <c r="C106" s="84"/>
      <c r="D106" s="85">
        <v>16</v>
      </c>
      <c r="E106" s="86">
        <v>84</v>
      </c>
      <c r="F106" s="86">
        <v>84</v>
      </c>
      <c r="G106" s="174">
        <f t="shared" si="3"/>
        <v>100</v>
      </c>
      <c r="H106" s="178">
        <f t="shared" si="4"/>
        <v>110</v>
      </c>
    </row>
    <row r="107" spans="1:10" x14ac:dyDescent="0.2">
      <c r="A107" s="112" t="s">
        <v>354</v>
      </c>
      <c r="B107" s="83" t="s">
        <v>361</v>
      </c>
      <c r="C107" s="84"/>
      <c r="D107" s="85">
        <v>20</v>
      </c>
      <c r="E107" s="86">
        <v>45</v>
      </c>
      <c r="F107" s="86">
        <v>45</v>
      </c>
      <c r="G107" s="174">
        <f t="shared" si="3"/>
        <v>50</v>
      </c>
      <c r="H107" s="178">
        <f t="shared" si="4"/>
        <v>60</v>
      </c>
    </row>
    <row r="108" spans="1:10" x14ac:dyDescent="0.2">
      <c r="A108" s="112" t="s">
        <v>497</v>
      </c>
      <c r="B108" s="83" t="s">
        <v>498</v>
      </c>
      <c r="C108" s="84" t="s">
        <v>507</v>
      </c>
      <c r="D108" s="85"/>
      <c r="E108" s="86"/>
      <c r="F108" s="86"/>
      <c r="G108" s="174">
        <v>25</v>
      </c>
      <c r="H108" s="178">
        <f t="shared" si="4"/>
        <v>30</v>
      </c>
    </row>
    <row r="109" spans="1:10" x14ac:dyDescent="0.2">
      <c r="A109" s="112" t="s">
        <v>223</v>
      </c>
      <c r="B109" s="83" t="s">
        <v>174</v>
      </c>
      <c r="C109" s="84"/>
      <c r="D109" s="85">
        <v>60</v>
      </c>
      <c r="E109" s="86">
        <v>80</v>
      </c>
      <c r="F109" s="86">
        <v>80</v>
      </c>
      <c r="G109" s="174">
        <f t="shared" si="3"/>
        <v>90</v>
      </c>
      <c r="H109" s="178">
        <f t="shared" si="4"/>
        <v>100</v>
      </c>
    </row>
    <row r="110" spans="1:10" x14ac:dyDescent="0.2">
      <c r="A110" s="112" t="s">
        <v>224</v>
      </c>
      <c r="B110" s="83" t="s">
        <v>135</v>
      </c>
      <c r="C110" s="84"/>
      <c r="D110" s="85">
        <v>280</v>
      </c>
      <c r="E110" s="86">
        <v>460</v>
      </c>
      <c r="F110" s="86">
        <v>460</v>
      </c>
      <c r="G110" s="174">
        <f t="shared" si="3"/>
        <v>510</v>
      </c>
      <c r="H110" s="178">
        <f t="shared" si="4"/>
        <v>560</v>
      </c>
    </row>
    <row r="111" spans="1:10" x14ac:dyDescent="0.2">
      <c r="A111" s="112" t="s">
        <v>225</v>
      </c>
      <c r="B111" s="83" t="s">
        <v>183</v>
      </c>
      <c r="C111" s="84"/>
      <c r="D111" s="85">
        <v>55</v>
      </c>
      <c r="E111" s="86">
        <v>72</v>
      </c>
      <c r="F111" s="86">
        <v>72</v>
      </c>
      <c r="G111" s="174">
        <f t="shared" si="3"/>
        <v>80</v>
      </c>
      <c r="H111" s="178">
        <f t="shared" si="4"/>
        <v>90</v>
      </c>
    </row>
    <row r="112" spans="1:10" x14ac:dyDescent="0.2">
      <c r="A112" s="112" t="s">
        <v>226</v>
      </c>
      <c r="B112" s="83" t="s">
        <v>227</v>
      </c>
      <c r="C112" s="84"/>
      <c r="D112" s="85">
        <v>60</v>
      </c>
      <c r="E112" s="86">
        <v>80</v>
      </c>
      <c r="F112" s="86">
        <v>80</v>
      </c>
      <c r="G112" s="174">
        <f t="shared" si="3"/>
        <v>90</v>
      </c>
      <c r="H112" s="178">
        <f t="shared" si="4"/>
        <v>100</v>
      </c>
    </row>
    <row r="113" spans="1:12" x14ac:dyDescent="0.2">
      <c r="A113" s="112" t="s">
        <v>228</v>
      </c>
      <c r="B113" s="83" t="s">
        <v>185</v>
      </c>
      <c r="C113" s="84"/>
      <c r="D113" s="85">
        <v>100</v>
      </c>
      <c r="E113" s="86">
        <v>135</v>
      </c>
      <c r="F113" s="86">
        <v>135</v>
      </c>
      <c r="G113" s="174">
        <f t="shared" si="3"/>
        <v>150</v>
      </c>
      <c r="H113" s="178">
        <f t="shared" si="4"/>
        <v>170</v>
      </c>
    </row>
    <row r="114" spans="1:12" x14ac:dyDescent="0.2">
      <c r="A114" s="112" t="s">
        <v>229</v>
      </c>
      <c r="B114" s="83" t="s">
        <v>303</v>
      </c>
      <c r="C114" s="84"/>
      <c r="D114" s="85">
        <v>302.60000000000002</v>
      </c>
      <c r="E114" s="86">
        <v>1490</v>
      </c>
      <c r="F114" s="86">
        <v>1490</v>
      </c>
      <c r="G114" s="174">
        <f t="shared" si="3"/>
        <v>1640</v>
      </c>
      <c r="H114" s="178">
        <f t="shared" si="4"/>
        <v>1800</v>
      </c>
    </row>
    <row r="115" spans="1:12" x14ac:dyDescent="0.2">
      <c r="A115" s="112" t="s">
        <v>230</v>
      </c>
      <c r="B115" s="83" t="s">
        <v>282</v>
      </c>
      <c r="C115" s="84"/>
      <c r="D115" s="85">
        <v>250</v>
      </c>
      <c r="E115" s="86">
        <v>880</v>
      </c>
      <c r="F115" s="86">
        <v>880</v>
      </c>
      <c r="G115" s="174">
        <f t="shared" si="3"/>
        <v>970</v>
      </c>
      <c r="H115" s="178">
        <f t="shared" si="4"/>
        <v>1070</v>
      </c>
      <c r="I115" s="70">
        <v>480</v>
      </c>
    </row>
    <row r="116" spans="1:12" x14ac:dyDescent="0.2">
      <c r="A116" s="112" t="s">
        <v>341</v>
      </c>
      <c r="B116" s="83" t="s">
        <v>222</v>
      </c>
      <c r="C116" s="84"/>
      <c r="D116" s="85">
        <v>350</v>
      </c>
      <c r="E116" s="86">
        <v>880</v>
      </c>
      <c r="F116" s="86">
        <v>880</v>
      </c>
      <c r="G116" s="174">
        <f t="shared" si="3"/>
        <v>970</v>
      </c>
      <c r="H116" s="178">
        <f t="shared" si="4"/>
        <v>1070</v>
      </c>
    </row>
    <row r="117" spans="1:12" ht="15.75" thickBot="1" x14ac:dyDescent="0.25">
      <c r="A117" s="112" t="s">
        <v>231</v>
      </c>
      <c r="B117" s="83" t="s">
        <v>139</v>
      </c>
      <c r="C117" s="84"/>
      <c r="D117" s="85">
        <v>40</v>
      </c>
      <c r="E117" s="86">
        <v>55</v>
      </c>
      <c r="F117" s="86">
        <v>55</v>
      </c>
      <c r="G117" s="174">
        <f t="shared" si="3"/>
        <v>70</v>
      </c>
      <c r="H117" s="179">
        <f t="shared" si="4"/>
        <v>80</v>
      </c>
    </row>
    <row r="118" spans="1:12" x14ac:dyDescent="0.2">
      <c r="A118" s="114"/>
      <c r="B118" s="115"/>
      <c r="C118" s="116"/>
      <c r="D118" s="160"/>
      <c r="E118" s="161"/>
      <c r="F118" s="161"/>
      <c r="G118" s="130"/>
      <c r="H118" s="130"/>
      <c r="L118" s="70">
        <v>100620</v>
      </c>
    </row>
    <row r="119" spans="1:12" ht="24.95" customHeight="1" thickBot="1" x14ac:dyDescent="0.25">
      <c r="A119" s="200" t="s">
        <v>332</v>
      </c>
      <c r="B119" s="200"/>
      <c r="C119" s="200"/>
      <c r="D119" s="200"/>
      <c r="E119" s="200"/>
      <c r="F119" s="200"/>
      <c r="G119" s="69">
        <v>41344</v>
      </c>
      <c r="H119" s="69">
        <v>42044</v>
      </c>
    </row>
    <row r="120" spans="1:12" ht="16.5" thickBot="1" x14ac:dyDescent="0.25">
      <c r="A120" s="164" t="s">
        <v>0</v>
      </c>
      <c r="B120" s="162" t="s">
        <v>1</v>
      </c>
      <c r="C120" s="162" t="s">
        <v>232</v>
      </c>
      <c r="D120" s="162" t="s">
        <v>2</v>
      </c>
      <c r="E120" s="162" t="s">
        <v>473</v>
      </c>
      <c r="F120" s="163" t="s">
        <v>366</v>
      </c>
      <c r="G120" s="176" t="s">
        <v>305</v>
      </c>
      <c r="H120" s="175" t="s">
        <v>511</v>
      </c>
    </row>
    <row r="121" spans="1:12" x14ac:dyDescent="0.2">
      <c r="A121" s="154" t="s">
        <v>336</v>
      </c>
      <c r="B121" s="99" t="s">
        <v>337</v>
      </c>
      <c r="C121" s="100"/>
      <c r="D121" s="101">
        <v>120</v>
      </c>
      <c r="E121" s="102">
        <v>165</v>
      </c>
      <c r="F121" s="102">
        <v>165</v>
      </c>
      <c r="G121" s="173">
        <f t="shared" ref="G121:G185" si="5">ROUNDUP((F121+F121*10%), -1)</f>
        <v>190</v>
      </c>
      <c r="H121" s="177">
        <f>ROUND(G121*1.1,-1)</f>
        <v>210</v>
      </c>
    </row>
    <row r="122" spans="1:12" x14ac:dyDescent="0.2">
      <c r="A122" s="112" t="s">
        <v>44</v>
      </c>
      <c r="B122" s="83" t="s">
        <v>45</v>
      </c>
      <c r="C122" s="84"/>
      <c r="D122" s="85">
        <v>3100</v>
      </c>
      <c r="E122" s="86">
        <v>3960</v>
      </c>
      <c r="F122" s="86">
        <v>3960</v>
      </c>
      <c r="G122" s="174">
        <f t="shared" si="5"/>
        <v>4360</v>
      </c>
      <c r="H122" s="177">
        <f>ROUND(G122*1.1,-1)</f>
        <v>4800</v>
      </c>
    </row>
    <row r="123" spans="1:12" x14ac:dyDescent="0.2">
      <c r="A123" s="112" t="s">
        <v>105</v>
      </c>
      <c r="B123" s="83" t="s">
        <v>106</v>
      </c>
      <c r="C123" s="84"/>
      <c r="D123" s="85">
        <v>4000</v>
      </c>
      <c r="E123" s="86">
        <v>4620</v>
      </c>
      <c r="F123" s="86">
        <v>4620</v>
      </c>
      <c r="G123" s="174">
        <f t="shared" si="5"/>
        <v>5090</v>
      </c>
      <c r="H123" s="177">
        <f t="shared" ref="H123:H188" si="6">ROUND(G123*1.1,-1)</f>
        <v>5600</v>
      </c>
      <c r="I123" s="88">
        <f>5600+G188</f>
        <v>6650</v>
      </c>
    </row>
    <row r="124" spans="1:12" x14ac:dyDescent="0.2">
      <c r="A124" s="112" t="s">
        <v>280</v>
      </c>
      <c r="B124" s="83" t="s">
        <v>502</v>
      </c>
      <c r="C124" s="84"/>
      <c r="D124" s="85">
        <v>3070</v>
      </c>
      <c r="E124" s="86">
        <v>3900</v>
      </c>
      <c r="F124" s="86">
        <v>3900</v>
      </c>
      <c r="G124" s="174">
        <f t="shared" si="5"/>
        <v>4290</v>
      </c>
      <c r="H124" s="177">
        <f t="shared" si="6"/>
        <v>4720</v>
      </c>
    </row>
    <row r="125" spans="1:12" x14ac:dyDescent="0.2">
      <c r="A125" s="112" t="s">
        <v>46</v>
      </c>
      <c r="B125" s="83" t="s">
        <v>47</v>
      </c>
      <c r="C125" s="84"/>
      <c r="D125" s="85">
        <v>5230</v>
      </c>
      <c r="E125" s="86">
        <v>5830</v>
      </c>
      <c r="F125" s="86">
        <v>5830</v>
      </c>
      <c r="G125" s="174">
        <f t="shared" si="5"/>
        <v>6420</v>
      </c>
      <c r="H125" s="177">
        <f t="shared" si="6"/>
        <v>7060</v>
      </c>
    </row>
    <row r="126" spans="1:12" x14ac:dyDescent="0.2">
      <c r="A126" s="112" t="s">
        <v>48</v>
      </c>
      <c r="B126" s="83" t="s">
        <v>49</v>
      </c>
      <c r="C126" s="84"/>
      <c r="D126" s="85">
        <v>2900</v>
      </c>
      <c r="E126" s="86">
        <v>3630</v>
      </c>
      <c r="F126" s="86">
        <v>3630</v>
      </c>
      <c r="G126" s="174">
        <f t="shared" si="5"/>
        <v>4000</v>
      </c>
      <c r="H126" s="177">
        <f t="shared" si="6"/>
        <v>4400</v>
      </c>
    </row>
    <row r="127" spans="1:12" x14ac:dyDescent="0.2">
      <c r="A127" s="112" t="s">
        <v>51</v>
      </c>
      <c r="B127" s="83" t="s">
        <v>263</v>
      </c>
      <c r="C127" s="84"/>
      <c r="D127" s="85">
        <v>5700</v>
      </c>
      <c r="E127" s="86">
        <v>7260</v>
      </c>
      <c r="F127" s="86">
        <v>7260</v>
      </c>
      <c r="G127" s="174">
        <f t="shared" si="5"/>
        <v>7990</v>
      </c>
      <c r="H127" s="177">
        <f t="shared" si="6"/>
        <v>8790</v>
      </c>
    </row>
    <row r="128" spans="1:12" x14ac:dyDescent="0.2">
      <c r="A128" s="112" t="s">
        <v>250</v>
      </c>
      <c r="B128" s="83" t="s">
        <v>251</v>
      </c>
      <c r="C128" s="84"/>
      <c r="D128" s="85">
        <v>6270</v>
      </c>
      <c r="E128" s="86">
        <v>8930</v>
      </c>
      <c r="F128" s="86">
        <v>8930</v>
      </c>
      <c r="G128" s="174">
        <f t="shared" si="5"/>
        <v>9830</v>
      </c>
      <c r="H128" s="177">
        <f t="shared" si="6"/>
        <v>10810</v>
      </c>
    </row>
    <row r="129" spans="1:8" s="81" customFormat="1" ht="29.25" customHeight="1" x14ac:dyDescent="0.2">
      <c r="A129" s="118" t="s">
        <v>248</v>
      </c>
      <c r="B129" s="119" t="s">
        <v>256</v>
      </c>
      <c r="C129" s="120" t="s">
        <v>281</v>
      </c>
      <c r="D129" s="86">
        <v>3453.24</v>
      </c>
      <c r="E129" s="86">
        <v>8830</v>
      </c>
      <c r="F129" s="86">
        <v>8830</v>
      </c>
      <c r="G129" s="174">
        <f t="shared" si="5"/>
        <v>9720</v>
      </c>
      <c r="H129" s="177">
        <f t="shared" si="6"/>
        <v>10690</v>
      </c>
    </row>
    <row r="130" spans="1:8" x14ac:dyDescent="0.2">
      <c r="A130" s="112" t="s">
        <v>52</v>
      </c>
      <c r="B130" s="83" t="s">
        <v>53</v>
      </c>
      <c r="C130" s="84"/>
      <c r="D130" s="85">
        <v>4900</v>
      </c>
      <c r="E130" s="86">
        <v>7800</v>
      </c>
      <c r="F130" s="86">
        <v>7800</v>
      </c>
      <c r="G130" s="174">
        <f t="shared" si="5"/>
        <v>8580</v>
      </c>
      <c r="H130" s="177">
        <f t="shared" si="6"/>
        <v>9440</v>
      </c>
    </row>
    <row r="131" spans="1:8" hidden="1" x14ac:dyDescent="0.2">
      <c r="A131" s="112" t="s">
        <v>54</v>
      </c>
      <c r="B131" s="83" t="s">
        <v>55</v>
      </c>
      <c r="C131" s="84"/>
      <c r="D131" s="85">
        <v>3416</v>
      </c>
      <c r="E131" s="86">
        <v>3960</v>
      </c>
      <c r="F131" s="86" t="e">
        <f>#REF!+#REF!*10%</f>
        <v>#REF!</v>
      </c>
      <c r="G131" s="174" t="e">
        <f t="shared" si="5"/>
        <v>#REF!</v>
      </c>
      <c r="H131" s="177" t="e">
        <f t="shared" si="6"/>
        <v>#REF!</v>
      </c>
    </row>
    <row r="132" spans="1:8" x14ac:dyDescent="0.2">
      <c r="A132" s="112" t="s">
        <v>499</v>
      </c>
      <c r="B132" s="83" t="s">
        <v>500</v>
      </c>
      <c r="C132" s="84"/>
      <c r="D132" s="85"/>
      <c r="E132" s="86"/>
      <c r="F132" s="86"/>
      <c r="G132" s="174">
        <v>9600</v>
      </c>
      <c r="H132" s="177">
        <f t="shared" si="6"/>
        <v>10560</v>
      </c>
    </row>
    <row r="133" spans="1:8" x14ac:dyDescent="0.2">
      <c r="A133" s="112" t="s">
        <v>56</v>
      </c>
      <c r="B133" s="83" t="s">
        <v>254</v>
      </c>
      <c r="C133" s="84"/>
      <c r="D133" s="85">
        <v>7400</v>
      </c>
      <c r="E133" s="86">
        <f>D133+D133*10%</f>
        <v>8140</v>
      </c>
      <c r="F133" s="86">
        <v>8140</v>
      </c>
      <c r="G133" s="174">
        <v>13990</v>
      </c>
      <c r="H133" s="177">
        <f t="shared" si="6"/>
        <v>15390</v>
      </c>
    </row>
    <row r="134" spans="1:8" x14ac:dyDescent="0.2">
      <c r="A134" s="112" t="s">
        <v>38</v>
      </c>
      <c r="B134" s="83" t="s">
        <v>252</v>
      </c>
      <c r="C134" s="84">
        <v>53481001</v>
      </c>
      <c r="D134" s="85">
        <v>6377.47</v>
      </c>
      <c r="E134" s="86">
        <v>9350</v>
      </c>
      <c r="F134" s="86">
        <v>9350</v>
      </c>
      <c r="G134" s="174">
        <f t="shared" si="5"/>
        <v>10290</v>
      </c>
      <c r="H134" s="177">
        <f t="shared" si="6"/>
        <v>11320</v>
      </c>
    </row>
    <row r="135" spans="1:8" ht="27" customHeight="1" x14ac:dyDescent="0.2">
      <c r="A135" s="112" t="s">
        <v>257</v>
      </c>
      <c r="B135" s="83" t="s">
        <v>255</v>
      </c>
      <c r="C135" s="120" t="s">
        <v>269</v>
      </c>
      <c r="D135" s="85">
        <v>5042</v>
      </c>
      <c r="E135" s="86">
        <v>8960</v>
      </c>
      <c r="F135" s="86">
        <v>8960</v>
      </c>
      <c r="G135" s="174">
        <f t="shared" si="5"/>
        <v>9860</v>
      </c>
      <c r="H135" s="177">
        <f t="shared" si="6"/>
        <v>10850</v>
      </c>
    </row>
    <row r="136" spans="1:8" x14ac:dyDescent="0.2">
      <c r="A136" s="112" t="s">
        <v>57</v>
      </c>
      <c r="B136" s="83" t="s">
        <v>58</v>
      </c>
      <c r="C136" s="84"/>
      <c r="D136" s="85">
        <v>6100</v>
      </c>
      <c r="E136" s="86">
        <v>8700</v>
      </c>
      <c r="F136" s="86">
        <v>8700</v>
      </c>
      <c r="G136" s="174">
        <f t="shared" si="5"/>
        <v>9570</v>
      </c>
      <c r="H136" s="177">
        <f t="shared" si="6"/>
        <v>10530</v>
      </c>
    </row>
    <row r="137" spans="1:8" x14ac:dyDescent="0.2">
      <c r="A137" s="112" t="s">
        <v>59</v>
      </c>
      <c r="B137" s="83" t="s">
        <v>60</v>
      </c>
      <c r="C137" s="84"/>
      <c r="D137" s="85">
        <v>8439.2000000000007</v>
      </c>
      <c r="E137" s="86">
        <v>10460</v>
      </c>
      <c r="F137" s="86">
        <v>10460</v>
      </c>
      <c r="G137" s="174">
        <f t="shared" si="5"/>
        <v>11510</v>
      </c>
      <c r="H137" s="177">
        <f t="shared" si="6"/>
        <v>12660</v>
      </c>
    </row>
    <row r="138" spans="1:8" x14ac:dyDescent="0.2">
      <c r="A138" s="112" t="s">
        <v>61</v>
      </c>
      <c r="B138" s="83" t="s">
        <v>253</v>
      </c>
      <c r="C138" s="84"/>
      <c r="D138" s="85">
        <v>8100</v>
      </c>
      <c r="E138" s="86">
        <v>11130</v>
      </c>
      <c r="F138" s="86">
        <v>11130</v>
      </c>
      <c r="G138" s="174">
        <f t="shared" si="5"/>
        <v>12250</v>
      </c>
      <c r="H138" s="177">
        <f t="shared" si="6"/>
        <v>13480</v>
      </c>
    </row>
    <row r="139" spans="1:8" x14ac:dyDescent="0.2">
      <c r="A139" s="112" t="s">
        <v>272</v>
      </c>
      <c r="B139" s="83" t="s">
        <v>260</v>
      </c>
      <c r="C139" s="84" t="s">
        <v>271</v>
      </c>
      <c r="D139" s="85">
        <v>8138.1</v>
      </c>
      <c r="E139" s="86">
        <v>13790</v>
      </c>
      <c r="F139" s="86">
        <v>13790</v>
      </c>
      <c r="G139" s="174">
        <f t="shared" si="5"/>
        <v>15170</v>
      </c>
      <c r="H139" s="177">
        <f t="shared" si="6"/>
        <v>16690</v>
      </c>
    </row>
    <row r="140" spans="1:8" x14ac:dyDescent="0.2">
      <c r="A140" s="112" t="s">
        <v>62</v>
      </c>
      <c r="B140" s="83" t="s">
        <v>63</v>
      </c>
      <c r="C140" s="84"/>
      <c r="D140" s="85">
        <v>7300</v>
      </c>
      <c r="E140" s="86">
        <v>12020</v>
      </c>
      <c r="F140" s="86">
        <v>12020</v>
      </c>
      <c r="G140" s="174">
        <f t="shared" si="5"/>
        <v>13230</v>
      </c>
      <c r="H140" s="177">
        <f t="shared" si="6"/>
        <v>14550</v>
      </c>
    </row>
    <row r="141" spans="1:8" x14ac:dyDescent="0.2">
      <c r="A141" s="112" t="s">
        <v>64</v>
      </c>
      <c r="B141" s="83" t="s">
        <v>65</v>
      </c>
      <c r="C141" s="84"/>
      <c r="D141" s="85">
        <v>8400</v>
      </c>
      <c r="E141" s="86">
        <v>13450</v>
      </c>
      <c r="F141" s="86">
        <v>13450</v>
      </c>
      <c r="G141" s="174">
        <f t="shared" si="5"/>
        <v>14800</v>
      </c>
      <c r="H141" s="177">
        <f t="shared" si="6"/>
        <v>16280</v>
      </c>
    </row>
    <row r="142" spans="1:8" x14ac:dyDescent="0.2">
      <c r="A142" s="112" t="s">
        <v>66</v>
      </c>
      <c r="B142" s="83" t="s">
        <v>67</v>
      </c>
      <c r="C142" s="84"/>
      <c r="D142" s="85">
        <v>9600</v>
      </c>
      <c r="E142" s="86">
        <v>14880</v>
      </c>
      <c r="F142" s="86">
        <v>14880</v>
      </c>
      <c r="G142" s="174">
        <f t="shared" si="5"/>
        <v>16370</v>
      </c>
      <c r="H142" s="177">
        <f t="shared" si="6"/>
        <v>18010</v>
      </c>
    </row>
    <row r="143" spans="1:8" x14ac:dyDescent="0.2">
      <c r="A143" s="112" t="s">
        <v>68</v>
      </c>
      <c r="B143" s="83" t="s">
        <v>69</v>
      </c>
      <c r="C143" s="84"/>
      <c r="D143" s="85">
        <v>10800</v>
      </c>
      <c r="E143" s="86">
        <v>15880</v>
      </c>
      <c r="F143" s="86">
        <v>15880</v>
      </c>
      <c r="G143" s="174">
        <f t="shared" si="5"/>
        <v>17470</v>
      </c>
      <c r="H143" s="177">
        <f t="shared" si="6"/>
        <v>19220</v>
      </c>
    </row>
    <row r="144" spans="1:8" x14ac:dyDescent="0.2">
      <c r="A144" s="112" t="s">
        <v>68</v>
      </c>
      <c r="B144" s="83" t="s">
        <v>463</v>
      </c>
      <c r="C144" s="84"/>
      <c r="D144" s="85"/>
      <c r="E144" s="86">
        <v>15880</v>
      </c>
      <c r="F144" s="86">
        <v>15880</v>
      </c>
      <c r="G144" s="174">
        <f t="shared" si="5"/>
        <v>17470</v>
      </c>
      <c r="H144" s="177">
        <f t="shared" si="6"/>
        <v>19220</v>
      </c>
    </row>
    <row r="145" spans="1:9" x14ac:dyDescent="0.2">
      <c r="A145" s="112" t="s">
        <v>70</v>
      </c>
      <c r="B145" s="83" t="s">
        <v>71</v>
      </c>
      <c r="C145" s="84"/>
      <c r="D145" s="85">
        <v>11900</v>
      </c>
      <c r="E145" s="86">
        <v>16740</v>
      </c>
      <c r="F145" s="86">
        <v>16740</v>
      </c>
      <c r="G145" s="174">
        <f t="shared" si="5"/>
        <v>18420</v>
      </c>
      <c r="H145" s="177">
        <f t="shared" si="6"/>
        <v>20260</v>
      </c>
    </row>
    <row r="146" spans="1:9" x14ac:dyDescent="0.2">
      <c r="A146" s="112" t="s">
        <v>72</v>
      </c>
      <c r="B146" s="83" t="s">
        <v>73</v>
      </c>
      <c r="C146" s="84"/>
      <c r="D146" s="85">
        <v>95</v>
      </c>
      <c r="E146" s="86">
        <v>360</v>
      </c>
      <c r="F146" s="86">
        <v>360</v>
      </c>
      <c r="G146" s="174">
        <f t="shared" si="5"/>
        <v>400</v>
      </c>
      <c r="H146" s="177">
        <f t="shared" si="6"/>
        <v>440</v>
      </c>
    </row>
    <row r="147" spans="1:9" x14ac:dyDescent="0.2">
      <c r="A147" s="112" t="s">
        <v>74</v>
      </c>
      <c r="B147" s="83" t="s">
        <v>75</v>
      </c>
      <c r="C147" s="84"/>
      <c r="D147" s="85">
        <v>95</v>
      </c>
      <c r="E147" s="86">
        <v>125</v>
      </c>
      <c r="F147" s="86">
        <v>125</v>
      </c>
      <c r="G147" s="174">
        <f t="shared" si="5"/>
        <v>140</v>
      </c>
      <c r="H147" s="177">
        <f t="shared" si="6"/>
        <v>150</v>
      </c>
    </row>
    <row r="148" spans="1:9" x14ac:dyDescent="0.2">
      <c r="A148" s="112" t="s">
        <v>76</v>
      </c>
      <c r="B148" s="83" t="s">
        <v>77</v>
      </c>
      <c r="C148" s="84"/>
      <c r="D148" s="85">
        <v>140</v>
      </c>
      <c r="E148" s="86">
        <v>175</v>
      </c>
      <c r="F148" s="86">
        <v>175</v>
      </c>
      <c r="G148" s="174">
        <v>500</v>
      </c>
      <c r="H148" s="177">
        <f t="shared" si="6"/>
        <v>550</v>
      </c>
    </row>
    <row r="149" spans="1:9" x14ac:dyDescent="0.2">
      <c r="A149" s="112" t="s">
        <v>78</v>
      </c>
      <c r="B149" s="83" t="s">
        <v>79</v>
      </c>
      <c r="C149" s="84"/>
      <c r="D149" s="85">
        <v>480</v>
      </c>
      <c r="E149" s="86">
        <v>530</v>
      </c>
      <c r="F149" s="86">
        <v>530</v>
      </c>
      <c r="G149" s="174">
        <f t="shared" si="5"/>
        <v>590</v>
      </c>
      <c r="H149" s="177">
        <f t="shared" si="6"/>
        <v>650</v>
      </c>
    </row>
    <row r="150" spans="1:9" x14ac:dyDescent="0.2">
      <c r="A150" s="112" t="s">
        <v>80</v>
      </c>
      <c r="B150" s="83" t="s">
        <v>81</v>
      </c>
      <c r="C150" s="84"/>
      <c r="D150" s="85">
        <v>480</v>
      </c>
      <c r="E150" s="86">
        <v>530</v>
      </c>
      <c r="F150" s="86">
        <v>530</v>
      </c>
      <c r="G150" s="174">
        <f t="shared" si="5"/>
        <v>590</v>
      </c>
      <c r="H150" s="177">
        <f t="shared" si="6"/>
        <v>650</v>
      </c>
    </row>
    <row r="151" spans="1:9" x14ac:dyDescent="0.2">
      <c r="A151" s="112" t="s">
        <v>82</v>
      </c>
      <c r="B151" s="83" t="s">
        <v>474</v>
      </c>
      <c r="C151" s="84"/>
      <c r="D151" s="85">
        <v>500</v>
      </c>
      <c r="E151" s="86">
        <v>1200</v>
      </c>
      <c r="F151" s="86">
        <v>1200</v>
      </c>
      <c r="G151" s="174">
        <f t="shared" si="5"/>
        <v>1320</v>
      </c>
      <c r="H151" s="177">
        <f t="shared" si="6"/>
        <v>1450</v>
      </c>
    </row>
    <row r="152" spans="1:9" x14ac:dyDescent="0.2">
      <c r="A152" s="112" t="s">
        <v>83</v>
      </c>
      <c r="B152" s="83" t="s">
        <v>84</v>
      </c>
      <c r="C152" s="84"/>
      <c r="D152" s="85">
        <v>400</v>
      </c>
      <c r="E152" s="86">
        <v>800</v>
      </c>
      <c r="F152" s="86">
        <v>800</v>
      </c>
      <c r="G152" s="174">
        <f t="shared" si="5"/>
        <v>880</v>
      </c>
      <c r="H152" s="177">
        <f t="shared" si="6"/>
        <v>970</v>
      </c>
    </row>
    <row r="153" spans="1:9" x14ac:dyDescent="0.2">
      <c r="A153" s="112" t="s">
        <v>85</v>
      </c>
      <c r="B153" s="83" t="s">
        <v>86</v>
      </c>
      <c r="C153" s="84"/>
      <c r="D153" s="85">
        <v>1400</v>
      </c>
      <c r="E153" s="86">
        <v>2540</v>
      </c>
      <c r="F153" s="86">
        <v>2540</v>
      </c>
      <c r="G153" s="174">
        <f t="shared" si="5"/>
        <v>2800</v>
      </c>
      <c r="H153" s="177">
        <f t="shared" si="6"/>
        <v>3080</v>
      </c>
    </row>
    <row r="154" spans="1:9" x14ac:dyDescent="0.2">
      <c r="A154" s="112" t="s">
        <v>87</v>
      </c>
      <c r="B154" s="83" t="s">
        <v>88</v>
      </c>
      <c r="C154" s="84"/>
      <c r="D154" s="85">
        <v>1580</v>
      </c>
      <c r="E154" s="86">
        <v>2540</v>
      </c>
      <c r="F154" s="86">
        <v>2540</v>
      </c>
      <c r="G154" s="174">
        <f t="shared" si="5"/>
        <v>2800</v>
      </c>
      <c r="H154" s="177">
        <f t="shared" si="6"/>
        <v>3080</v>
      </c>
      <c r="I154" s="88">
        <f>G154+900+G174+(G188*4)</f>
        <v>8370</v>
      </c>
    </row>
    <row r="155" spans="1:9" x14ac:dyDescent="0.2">
      <c r="A155" s="112" t="s">
        <v>89</v>
      </c>
      <c r="B155" s="83" t="s">
        <v>90</v>
      </c>
      <c r="C155" s="84"/>
      <c r="D155" s="85">
        <v>1850</v>
      </c>
      <c r="E155" s="86">
        <v>3040</v>
      </c>
      <c r="F155" s="86">
        <v>3040</v>
      </c>
      <c r="G155" s="174">
        <f t="shared" si="5"/>
        <v>3350</v>
      </c>
      <c r="H155" s="177">
        <f t="shared" si="6"/>
        <v>3690</v>
      </c>
    </row>
    <row r="156" spans="1:9" x14ac:dyDescent="0.2">
      <c r="A156" s="112" t="s">
        <v>91</v>
      </c>
      <c r="B156" s="83" t="s">
        <v>304</v>
      </c>
      <c r="C156" s="84"/>
      <c r="D156" s="85">
        <v>1850</v>
      </c>
      <c r="E156" s="86">
        <v>3040</v>
      </c>
      <c r="F156" s="86">
        <v>3040</v>
      </c>
      <c r="G156" s="174">
        <f t="shared" si="5"/>
        <v>3350</v>
      </c>
      <c r="H156" s="177">
        <f t="shared" si="6"/>
        <v>3690</v>
      </c>
    </row>
    <row r="157" spans="1:9" x14ac:dyDescent="0.2">
      <c r="A157" s="112" t="s">
        <v>92</v>
      </c>
      <c r="B157" s="83" t="s">
        <v>93</v>
      </c>
      <c r="C157" s="84"/>
      <c r="D157" s="85">
        <v>190</v>
      </c>
      <c r="E157" s="86">
        <v>250</v>
      </c>
      <c r="F157" s="86">
        <v>250</v>
      </c>
      <c r="G157" s="174">
        <f t="shared" si="5"/>
        <v>280</v>
      </c>
      <c r="H157" s="177">
        <f t="shared" si="6"/>
        <v>310</v>
      </c>
    </row>
    <row r="158" spans="1:9" x14ac:dyDescent="0.2">
      <c r="A158" s="112" t="s">
        <v>94</v>
      </c>
      <c r="B158" s="83" t="s">
        <v>95</v>
      </c>
      <c r="C158" s="84"/>
      <c r="D158" s="85">
        <v>230</v>
      </c>
      <c r="E158" s="86">
        <v>290</v>
      </c>
      <c r="F158" s="86">
        <v>290</v>
      </c>
      <c r="G158" s="174">
        <f t="shared" si="5"/>
        <v>320</v>
      </c>
      <c r="H158" s="177">
        <f t="shared" si="6"/>
        <v>350</v>
      </c>
    </row>
    <row r="159" spans="1:9" x14ac:dyDescent="0.2">
      <c r="A159" s="112" t="s">
        <v>96</v>
      </c>
      <c r="B159" s="83" t="s">
        <v>97</v>
      </c>
      <c r="C159" s="84"/>
      <c r="D159" s="85">
        <v>3100</v>
      </c>
      <c r="E159" s="86">
        <v>3960</v>
      </c>
      <c r="F159" s="86">
        <v>3960</v>
      </c>
      <c r="G159" s="174">
        <f t="shared" si="5"/>
        <v>4360</v>
      </c>
      <c r="H159" s="177">
        <f t="shared" si="6"/>
        <v>4800</v>
      </c>
    </row>
    <row r="160" spans="1:9" x14ac:dyDescent="0.2">
      <c r="A160" s="112" t="s">
        <v>98</v>
      </c>
      <c r="B160" s="83" t="s">
        <v>99</v>
      </c>
      <c r="C160" s="84"/>
      <c r="D160" s="85">
        <v>270</v>
      </c>
      <c r="E160" s="86">
        <v>350</v>
      </c>
      <c r="F160" s="86">
        <v>350</v>
      </c>
      <c r="G160" s="174">
        <f t="shared" si="5"/>
        <v>390</v>
      </c>
      <c r="H160" s="177">
        <f t="shared" si="6"/>
        <v>430</v>
      </c>
    </row>
    <row r="161" spans="1:9" x14ac:dyDescent="0.2">
      <c r="A161" s="112" t="s">
        <v>100</v>
      </c>
      <c r="B161" s="83" t="s">
        <v>101</v>
      </c>
      <c r="C161" s="84" t="s">
        <v>270</v>
      </c>
      <c r="D161" s="85">
        <v>120</v>
      </c>
      <c r="E161" s="86">
        <v>90</v>
      </c>
      <c r="F161" s="86">
        <v>90</v>
      </c>
      <c r="G161" s="174">
        <v>120</v>
      </c>
      <c r="H161" s="177">
        <f t="shared" si="6"/>
        <v>130</v>
      </c>
      <c r="I161" s="88">
        <f>SUM(G161:G162)</f>
        <v>210</v>
      </c>
    </row>
    <row r="162" spans="1:9" x14ac:dyDescent="0.2">
      <c r="A162" s="112" t="s">
        <v>102</v>
      </c>
      <c r="B162" s="83" t="s">
        <v>103</v>
      </c>
      <c r="C162" s="84"/>
      <c r="D162" s="85">
        <v>70</v>
      </c>
      <c r="E162" s="86">
        <v>75</v>
      </c>
      <c r="F162" s="86">
        <v>75</v>
      </c>
      <c r="G162" s="174">
        <f t="shared" si="5"/>
        <v>90</v>
      </c>
      <c r="H162" s="177">
        <f t="shared" si="6"/>
        <v>100</v>
      </c>
    </row>
    <row r="163" spans="1:9" x14ac:dyDescent="0.2">
      <c r="A163" s="112" t="s">
        <v>104</v>
      </c>
      <c r="B163" s="83" t="s">
        <v>259</v>
      </c>
      <c r="C163" s="84"/>
      <c r="D163" s="85">
        <v>520</v>
      </c>
      <c r="E163" s="86">
        <v>660</v>
      </c>
      <c r="F163" s="86">
        <v>660</v>
      </c>
      <c r="G163" s="174">
        <f t="shared" si="5"/>
        <v>730</v>
      </c>
      <c r="H163" s="177">
        <f t="shared" si="6"/>
        <v>800</v>
      </c>
    </row>
    <row r="164" spans="1:9" x14ac:dyDescent="0.2">
      <c r="A164" s="112" t="s">
        <v>107</v>
      </c>
      <c r="B164" s="83" t="s">
        <v>294</v>
      </c>
      <c r="C164" s="84"/>
      <c r="D164" s="85">
        <v>55</v>
      </c>
      <c r="E164" s="86">
        <v>70</v>
      </c>
      <c r="F164" s="86">
        <v>70</v>
      </c>
      <c r="G164" s="174">
        <f t="shared" si="5"/>
        <v>80</v>
      </c>
      <c r="H164" s="177">
        <f t="shared" si="6"/>
        <v>90</v>
      </c>
    </row>
    <row r="165" spans="1:9" x14ac:dyDescent="0.2">
      <c r="A165" s="112" t="s">
        <v>108</v>
      </c>
      <c r="B165" s="83" t="s">
        <v>295</v>
      </c>
      <c r="C165" s="84"/>
      <c r="D165" s="85">
        <v>75</v>
      </c>
      <c r="E165" s="86">
        <v>95</v>
      </c>
      <c r="F165" s="86">
        <v>95</v>
      </c>
      <c r="G165" s="174">
        <f t="shared" si="5"/>
        <v>110</v>
      </c>
      <c r="H165" s="177">
        <f t="shared" si="6"/>
        <v>120</v>
      </c>
    </row>
    <row r="166" spans="1:9" x14ac:dyDescent="0.2">
      <c r="A166" s="112" t="s">
        <v>109</v>
      </c>
      <c r="B166" s="83" t="s">
        <v>296</v>
      </c>
      <c r="C166" s="84"/>
      <c r="D166" s="85">
        <v>95</v>
      </c>
      <c r="E166" s="86">
        <v>115</v>
      </c>
      <c r="F166" s="86">
        <v>115</v>
      </c>
      <c r="G166" s="174">
        <f t="shared" si="5"/>
        <v>130</v>
      </c>
      <c r="H166" s="177">
        <f t="shared" si="6"/>
        <v>140</v>
      </c>
    </row>
    <row r="167" spans="1:9" x14ac:dyDescent="0.2">
      <c r="A167" s="112" t="s">
        <v>110</v>
      </c>
      <c r="B167" s="83" t="s">
        <v>297</v>
      </c>
      <c r="C167" s="84"/>
      <c r="D167" s="85">
        <v>110</v>
      </c>
      <c r="E167" s="86">
        <v>140</v>
      </c>
      <c r="F167" s="86">
        <v>140</v>
      </c>
      <c r="G167" s="174">
        <f t="shared" si="5"/>
        <v>160</v>
      </c>
      <c r="H167" s="177">
        <f t="shared" si="6"/>
        <v>180</v>
      </c>
    </row>
    <row r="168" spans="1:9" x14ac:dyDescent="0.2">
      <c r="A168" s="112" t="s">
        <v>111</v>
      </c>
      <c r="B168" s="83" t="s">
        <v>298</v>
      </c>
      <c r="C168" s="84"/>
      <c r="D168" s="85">
        <v>130</v>
      </c>
      <c r="E168" s="86">
        <v>160</v>
      </c>
      <c r="F168" s="86">
        <v>160</v>
      </c>
      <c r="G168" s="174">
        <f t="shared" si="5"/>
        <v>180</v>
      </c>
      <c r="H168" s="177">
        <f t="shared" si="6"/>
        <v>200</v>
      </c>
    </row>
    <row r="169" spans="1:9" x14ac:dyDescent="0.2">
      <c r="A169" s="112" t="s">
        <v>112</v>
      </c>
      <c r="B169" s="83" t="s">
        <v>299</v>
      </c>
      <c r="C169" s="84"/>
      <c r="D169" s="85">
        <v>145</v>
      </c>
      <c r="E169" s="86">
        <v>180</v>
      </c>
      <c r="F169" s="86">
        <v>180</v>
      </c>
      <c r="G169" s="174">
        <f t="shared" si="5"/>
        <v>200</v>
      </c>
      <c r="H169" s="177">
        <f t="shared" si="6"/>
        <v>220</v>
      </c>
    </row>
    <row r="170" spans="1:9" x14ac:dyDescent="0.2">
      <c r="A170" s="112" t="s">
        <v>113</v>
      </c>
      <c r="B170" s="83" t="s">
        <v>300</v>
      </c>
      <c r="C170" s="84"/>
      <c r="D170" s="85">
        <v>170</v>
      </c>
      <c r="E170" s="86">
        <v>210</v>
      </c>
      <c r="F170" s="86">
        <v>210</v>
      </c>
      <c r="G170" s="174">
        <f t="shared" si="5"/>
        <v>240</v>
      </c>
      <c r="H170" s="177">
        <f t="shared" si="6"/>
        <v>260</v>
      </c>
    </row>
    <row r="171" spans="1:9" x14ac:dyDescent="0.2">
      <c r="A171" s="112" t="s">
        <v>114</v>
      </c>
      <c r="B171" s="83" t="s">
        <v>301</v>
      </c>
      <c r="C171" s="84"/>
      <c r="D171" s="85">
        <v>180</v>
      </c>
      <c r="E171" s="86">
        <v>230</v>
      </c>
      <c r="F171" s="86">
        <v>230</v>
      </c>
      <c r="G171" s="174">
        <f t="shared" si="5"/>
        <v>260</v>
      </c>
      <c r="H171" s="177">
        <f t="shared" si="6"/>
        <v>290</v>
      </c>
    </row>
    <row r="172" spans="1:9" x14ac:dyDescent="0.2">
      <c r="A172" s="112" t="s">
        <v>115</v>
      </c>
      <c r="B172" s="83" t="s">
        <v>285</v>
      </c>
      <c r="C172" s="84"/>
      <c r="D172" s="85">
        <v>210</v>
      </c>
      <c r="E172" s="86">
        <v>275</v>
      </c>
      <c r="F172" s="86">
        <v>275</v>
      </c>
      <c r="G172" s="174">
        <f t="shared" si="5"/>
        <v>310</v>
      </c>
      <c r="H172" s="177">
        <f t="shared" si="6"/>
        <v>340</v>
      </c>
    </row>
    <row r="173" spans="1:9" x14ac:dyDescent="0.2">
      <c r="A173" s="112" t="s">
        <v>116</v>
      </c>
      <c r="B173" s="83" t="s">
        <v>286</v>
      </c>
      <c r="C173" s="84"/>
      <c r="D173" s="85">
        <v>319.2</v>
      </c>
      <c r="E173" s="86">
        <v>407</v>
      </c>
      <c r="F173" s="86">
        <v>407</v>
      </c>
      <c r="G173" s="174">
        <f t="shared" si="5"/>
        <v>450</v>
      </c>
      <c r="H173" s="177">
        <f t="shared" si="6"/>
        <v>500</v>
      </c>
    </row>
    <row r="174" spans="1:9" x14ac:dyDescent="0.2">
      <c r="A174" s="112" t="s">
        <v>464</v>
      </c>
      <c r="B174" s="83" t="s">
        <v>465</v>
      </c>
      <c r="C174" s="84"/>
      <c r="D174" s="85"/>
      <c r="E174" s="86">
        <v>425</v>
      </c>
      <c r="F174" s="86">
        <v>425</v>
      </c>
      <c r="G174" s="174">
        <f t="shared" si="5"/>
        <v>470</v>
      </c>
      <c r="H174" s="177">
        <f t="shared" si="6"/>
        <v>520</v>
      </c>
      <c r="I174" s="70">
        <f>G174+G179*3</f>
        <v>590</v>
      </c>
    </row>
    <row r="175" spans="1:9" x14ac:dyDescent="0.2">
      <c r="A175" s="112" t="s">
        <v>534</v>
      </c>
      <c r="B175" s="83" t="s">
        <v>535</v>
      </c>
      <c r="C175" s="84"/>
      <c r="D175" s="85"/>
      <c r="E175" s="86"/>
      <c r="F175" s="86"/>
      <c r="G175" s="174">
        <v>650</v>
      </c>
      <c r="H175" s="177">
        <f t="shared" si="6"/>
        <v>720</v>
      </c>
    </row>
    <row r="176" spans="1:9" x14ac:dyDescent="0.2">
      <c r="A176" s="112" t="s">
        <v>117</v>
      </c>
      <c r="B176" s="83" t="s">
        <v>261</v>
      </c>
      <c r="C176" s="84"/>
      <c r="D176" s="85">
        <v>343.46</v>
      </c>
      <c r="E176" s="86">
        <v>385</v>
      </c>
      <c r="F176" s="86">
        <v>385</v>
      </c>
      <c r="G176" s="174">
        <f t="shared" si="5"/>
        <v>430</v>
      </c>
      <c r="H176" s="177">
        <f t="shared" si="6"/>
        <v>470</v>
      </c>
    </row>
    <row r="177" spans="1:8" x14ac:dyDescent="0.2">
      <c r="A177" s="112" t="s">
        <v>119</v>
      </c>
      <c r="B177" s="83" t="s">
        <v>120</v>
      </c>
      <c r="C177" s="84"/>
      <c r="D177" s="85">
        <v>15</v>
      </c>
      <c r="E177" s="86">
        <v>22</v>
      </c>
      <c r="F177" s="86">
        <v>22</v>
      </c>
      <c r="G177" s="174">
        <f t="shared" si="5"/>
        <v>30</v>
      </c>
      <c r="H177" s="177">
        <f t="shared" si="6"/>
        <v>30</v>
      </c>
    </row>
    <row r="178" spans="1:8" x14ac:dyDescent="0.2">
      <c r="A178" s="112" t="s">
        <v>121</v>
      </c>
      <c r="B178" s="83" t="s">
        <v>122</v>
      </c>
      <c r="C178" s="84"/>
      <c r="D178" s="85">
        <v>45</v>
      </c>
      <c r="E178" s="86">
        <v>55</v>
      </c>
      <c r="F178" s="86">
        <v>55</v>
      </c>
      <c r="G178" s="174">
        <f t="shared" si="5"/>
        <v>70</v>
      </c>
      <c r="H178" s="177">
        <f t="shared" si="6"/>
        <v>80</v>
      </c>
    </row>
    <row r="179" spans="1:8" x14ac:dyDescent="0.2">
      <c r="A179" s="112" t="s">
        <v>123</v>
      </c>
      <c r="B179" s="83" t="s">
        <v>124</v>
      </c>
      <c r="C179" s="84"/>
      <c r="D179" s="85">
        <v>20</v>
      </c>
      <c r="E179" s="86">
        <v>30</v>
      </c>
      <c r="F179" s="86">
        <v>30</v>
      </c>
      <c r="G179" s="174">
        <f t="shared" si="5"/>
        <v>40</v>
      </c>
      <c r="H179" s="177">
        <f t="shared" si="6"/>
        <v>40</v>
      </c>
    </row>
    <row r="180" spans="1:8" x14ac:dyDescent="0.2">
      <c r="A180" s="112" t="s">
        <v>125</v>
      </c>
      <c r="B180" s="83" t="s">
        <v>287</v>
      </c>
      <c r="C180" s="84"/>
      <c r="D180" s="85">
        <v>20</v>
      </c>
      <c r="E180" s="86">
        <v>30</v>
      </c>
      <c r="F180" s="86">
        <v>30</v>
      </c>
      <c r="G180" s="174">
        <f t="shared" si="5"/>
        <v>40</v>
      </c>
      <c r="H180" s="177">
        <f t="shared" si="6"/>
        <v>40</v>
      </c>
    </row>
    <row r="181" spans="1:8" x14ac:dyDescent="0.2">
      <c r="A181" s="112" t="s">
        <v>126</v>
      </c>
      <c r="B181" s="83" t="s">
        <v>127</v>
      </c>
      <c r="C181" s="84"/>
      <c r="D181" s="85">
        <v>150</v>
      </c>
      <c r="E181" s="86">
        <v>20</v>
      </c>
      <c r="F181" s="86">
        <v>20</v>
      </c>
      <c r="G181" s="174">
        <f t="shared" si="5"/>
        <v>30</v>
      </c>
      <c r="H181" s="177">
        <f t="shared" si="6"/>
        <v>30</v>
      </c>
    </row>
    <row r="182" spans="1:8" x14ac:dyDescent="0.2">
      <c r="A182" s="112" t="s">
        <v>128</v>
      </c>
      <c r="B182" s="83" t="s">
        <v>129</v>
      </c>
      <c r="C182" s="84"/>
      <c r="D182" s="85">
        <v>50</v>
      </c>
      <c r="E182" s="86">
        <v>60</v>
      </c>
      <c r="F182" s="86">
        <v>60</v>
      </c>
      <c r="G182" s="174">
        <f t="shared" si="5"/>
        <v>70</v>
      </c>
      <c r="H182" s="177">
        <f t="shared" si="6"/>
        <v>80</v>
      </c>
    </row>
    <row r="183" spans="1:8" x14ac:dyDescent="0.2">
      <c r="A183" s="112" t="s">
        <v>130</v>
      </c>
      <c r="B183" s="83" t="s">
        <v>131</v>
      </c>
      <c r="C183" s="84"/>
      <c r="D183" s="85">
        <v>200</v>
      </c>
      <c r="E183" s="86">
        <v>275</v>
      </c>
      <c r="F183" s="86">
        <v>275</v>
      </c>
      <c r="G183" s="174">
        <f t="shared" si="5"/>
        <v>310</v>
      </c>
      <c r="H183" s="177">
        <f t="shared" si="6"/>
        <v>340</v>
      </c>
    </row>
    <row r="184" spans="1:8" x14ac:dyDescent="0.2">
      <c r="A184" s="112" t="s">
        <v>132</v>
      </c>
      <c r="B184" s="83" t="s">
        <v>288</v>
      </c>
      <c r="C184" s="84"/>
      <c r="D184" s="85">
        <v>55</v>
      </c>
      <c r="E184" s="86">
        <v>80</v>
      </c>
      <c r="F184" s="86">
        <v>80</v>
      </c>
      <c r="G184" s="174">
        <f t="shared" si="5"/>
        <v>90</v>
      </c>
      <c r="H184" s="177">
        <f t="shared" si="6"/>
        <v>100</v>
      </c>
    </row>
    <row r="185" spans="1:8" x14ac:dyDescent="0.2">
      <c r="A185" s="112" t="s">
        <v>133</v>
      </c>
      <c r="B185" s="83" t="s">
        <v>188</v>
      </c>
      <c r="C185" s="84"/>
      <c r="D185" s="85">
        <v>70</v>
      </c>
      <c r="E185" s="86">
        <v>90</v>
      </c>
      <c r="F185" s="86">
        <v>90</v>
      </c>
      <c r="G185" s="174">
        <f t="shared" si="5"/>
        <v>100</v>
      </c>
      <c r="H185" s="177">
        <f t="shared" si="6"/>
        <v>110</v>
      </c>
    </row>
    <row r="186" spans="1:8" x14ac:dyDescent="0.2">
      <c r="A186" s="112" t="s">
        <v>134</v>
      </c>
      <c r="B186" s="83" t="s">
        <v>135</v>
      </c>
      <c r="C186" s="84"/>
      <c r="D186" s="85">
        <v>400</v>
      </c>
      <c r="E186" s="86">
        <v>660</v>
      </c>
      <c r="F186" s="86">
        <v>660</v>
      </c>
      <c r="G186" s="174">
        <f t="shared" ref="G186:G191" si="7">ROUNDUP((F186+F186*10%), -1)</f>
        <v>730</v>
      </c>
      <c r="H186" s="177">
        <f t="shared" si="6"/>
        <v>800</v>
      </c>
    </row>
    <row r="187" spans="1:8" x14ac:dyDescent="0.2">
      <c r="A187" s="112" t="s">
        <v>518</v>
      </c>
      <c r="B187" s="83" t="s">
        <v>185</v>
      </c>
      <c r="C187" s="84"/>
      <c r="D187" s="85"/>
      <c r="E187" s="86"/>
      <c r="F187" s="86"/>
      <c r="G187" s="174"/>
      <c r="H187" s="177"/>
    </row>
    <row r="188" spans="1:8" x14ac:dyDescent="0.2">
      <c r="A188" s="112" t="s">
        <v>136</v>
      </c>
      <c r="B188" s="83" t="s">
        <v>338</v>
      </c>
      <c r="C188" s="84"/>
      <c r="D188" s="85">
        <v>250</v>
      </c>
      <c r="E188" s="86">
        <v>950</v>
      </c>
      <c r="F188" s="86">
        <v>950</v>
      </c>
      <c r="G188" s="174">
        <f t="shared" si="7"/>
        <v>1050</v>
      </c>
      <c r="H188" s="177">
        <f t="shared" si="6"/>
        <v>1160</v>
      </c>
    </row>
    <row r="189" spans="1:8" x14ac:dyDescent="0.2">
      <c r="A189" s="112" t="s">
        <v>137</v>
      </c>
      <c r="B189" s="83" t="s">
        <v>262</v>
      </c>
      <c r="C189" s="84"/>
      <c r="D189" s="85">
        <v>580</v>
      </c>
      <c r="E189" s="86">
        <v>1200</v>
      </c>
      <c r="F189" s="86">
        <v>1200</v>
      </c>
      <c r="G189" s="174">
        <f t="shared" si="7"/>
        <v>1320</v>
      </c>
      <c r="H189" s="177">
        <f t="shared" ref="H189:H191" si="8">ROUND(G189*1.1,-1)</f>
        <v>1450</v>
      </c>
    </row>
    <row r="190" spans="1:8" x14ac:dyDescent="0.2">
      <c r="A190" s="112" t="s">
        <v>138</v>
      </c>
      <c r="B190" s="83" t="s">
        <v>139</v>
      </c>
      <c r="C190" s="84"/>
      <c r="D190" s="85">
        <v>50</v>
      </c>
      <c r="E190" s="86">
        <v>66</v>
      </c>
      <c r="F190" s="86">
        <v>66</v>
      </c>
      <c r="G190" s="174">
        <f t="shared" si="7"/>
        <v>80</v>
      </c>
      <c r="H190" s="177">
        <f t="shared" si="8"/>
        <v>90</v>
      </c>
    </row>
    <row r="191" spans="1:8" x14ac:dyDescent="0.2">
      <c r="A191" s="112" t="s">
        <v>140</v>
      </c>
      <c r="B191" s="83" t="s">
        <v>141</v>
      </c>
      <c r="C191" s="84"/>
      <c r="D191" s="85">
        <v>40</v>
      </c>
      <c r="E191" s="86">
        <v>55</v>
      </c>
      <c r="F191" s="86">
        <v>55</v>
      </c>
      <c r="G191" s="174">
        <f t="shared" si="7"/>
        <v>70</v>
      </c>
      <c r="H191" s="177">
        <f t="shared" si="8"/>
        <v>80</v>
      </c>
    </row>
    <row r="192" spans="1:8" x14ac:dyDescent="0.2">
      <c r="A192" s="114"/>
      <c r="B192" s="115"/>
      <c r="C192" s="116"/>
      <c r="D192" s="117"/>
      <c r="E192" s="117"/>
    </row>
    <row r="193" spans="1:8" ht="24.95" customHeight="1" thickBot="1" x14ac:dyDescent="0.25">
      <c r="A193" s="200" t="s">
        <v>501</v>
      </c>
      <c r="B193" s="200"/>
      <c r="C193" s="200"/>
      <c r="D193" s="200"/>
      <c r="E193" s="200"/>
      <c r="F193" s="200"/>
      <c r="G193" s="69">
        <v>41904</v>
      </c>
      <c r="H193" s="69"/>
    </row>
    <row r="194" spans="1:8" ht="16.5" thickBot="1" x14ac:dyDescent="0.25">
      <c r="A194" s="164" t="s">
        <v>0</v>
      </c>
      <c r="B194" s="162" t="s">
        <v>1</v>
      </c>
      <c r="C194" s="162" t="s">
        <v>232</v>
      </c>
      <c r="D194" s="162" t="s">
        <v>2</v>
      </c>
      <c r="E194" s="162" t="s">
        <v>473</v>
      </c>
      <c r="F194" s="163" t="s">
        <v>366</v>
      </c>
      <c r="G194" s="176" t="s">
        <v>305</v>
      </c>
      <c r="H194" s="175"/>
    </row>
    <row r="195" spans="1:8" hidden="1" x14ac:dyDescent="0.2">
      <c r="A195" s="154" t="s">
        <v>142</v>
      </c>
      <c r="B195" s="99" t="s">
        <v>45</v>
      </c>
      <c r="C195" s="100"/>
      <c r="D195" s="101">
        <v>5618.18</v>
      </c>
      <c r="E195" s="102">
        <v>7110</v>
      </c>
      <c r="F195" s="102">
        <v>7110</v>
      </c>
      <c r="G195" s="173">
        <f t="shared" ref="G195:G196" si="9">ROUNDUP((F195+F195*10%), -1)</f>
        <v>7830</v>
      </c>
      <c r="H195" s="177"/>
    </row>
    <row r="196" spans="1:8" hidden="1" x14ac:dyDescent="0.2">
      <c r="A196" s="112" t="s">
        <v>143</v>
      </c>
      <c r="B196" s="83" t="s">
        <v>47</v>
      </c>
      <c r="C196" s="84"/>
      <c r="D196" s="85">
        <v>8224.3799999999992</v>
      </c>
      <c r="E196" s="86">
        <v>10500</v>
      </c>
      <c r="F196" s="86">
        <v>10500</v>
      </c>
      <c r="G196" s="174">
        <f t="shared" si="9"/>
        <v>11550</v>
      </c>
      <c r="H196" s="178"/>
    </row>
    <row r="197" spans="1:8" x14ac:dyDescent="0.2">
      <c r="A197" s="112" t="s">
        <v>504</v>
      </c>
      <c r="B197" s="83" t="s">
        <v>503</v>
      </c>
      <c r="C197" s="84"/>
      <c r="D197" s="85"/>
      <c r="E197" s="86"/>
      <c r="F197" s="86"/>
      <c r="G197" s="174">
        <v>11500</v>
      </c>
      <c r="H197" s="178"/>
    </row>
    <row r="198" spans="1:8" hidden="1" x14ac:dyDescent="0.2">
      <c r="A198" s="112"/>
      <c r="B198" s="83"/>
      <c r="C198" s="84"/>
      <c r="D198" s="85"/>
      <c r="E198" s="86"/>
      <c r="F198" s="86"/>
      <c r="G198" s="174"/>
      <c r="H198" s="178"/>
    </row>
    <row r="199" spans="1:8" x14ac:dyDescent="0.2">
      <c r="A199" s="112" t="s">
        <v>505</v>
      </c>
      <c r="B199" s="83" t="s">
        <v>506</v>
      </c>
      <c r="C199" s="84"/>
      <c r="D199" s="85"/>
      <c r="E199" s="86"/>
      <c r="F199" s="86"/>
      <c r="G199" s="174">
        <v>18500</v>
      </c>
      <c r="H199" s="178"/>
    </row>
    <row r="200" spans="1:8" hidden="1" x14ac:dyDescent="0.2">
      <c r="A200" s="112"/>
      <c r="B200" s="83"/>
      <c r="C200" s="84"/>
      <c r="D200" s="85"/>
      <c r="E200" s="86"/>
      <c r="F200" s="86"/>
      <c r="G200" s="174"/>
      <c r="H200" s="178"/>
    </row>
    <row r="201" spans="1:8" hidden="1" x14ac:dyDescent="0.2">
      <c r="A201" s="112"/>
      <c r="B201" s="83"/>
      <c r="C201" s="84"/>
      <c r="D201" s="85"/>
      <c r="E201" s="86"/>
      <c r="F201" s="86"/>
      <c r="G201" s="174"/>
      <c r="H201" s="178"/>
    </row>
    <row r="202" spans="1:8" hidden="1" x14ac:dyDescent="0.2">
      <c r="A202" s="112"/>
      <c r="B202" s="83"/>
      <c r="C202" s="84"/>
      <c r="D202" s="85"/>
      <c r="E202" s="86"/>
      <c r="F202" s="86"/>
      <c r="G202" s="174"/>
      <c r="H202" s="178"/>
    </row>
    <row r="203" spans="1:8" hidden="1" x14ac:dyDescent="0.2">
      <c r="A203" s="112"/>
      <c r="B203" s="83"/>
      <c r="C203" s="84"/>
      <c r="D203" s="85"/>
      <c r="E203" s="86"/>
      <c r="F203" s="86"/>
      <c r="G203" s="174"/>
      <c r="H203" s="178"/>
    </row>
    <row r="204" spans="1:8" x14ac:dyDescent="0.2">
      <c r="A204" s="112"/>
      <c r="B204" s="83"/>
      <c r="C204" s="84"/>
      <c r="D204" s="85"/>
      <c r="E204" s="86"/>
      <c r="F204" s="86"/>
      <c r="G204" s="174"/>
      <c r="H204" s="178"/>
    </row>
    <row r="205" spans="1:8" x14ac:dyDescent="0.2">
      <c r="A205" s="112"/>
      <c r="B205" s="83"/>
      <c r="C205" s="84"/>
      <c r="D205" s="85"/>
      <c r="E205" s="86"/>
      <c r="F205" s="86"/>
      <c r="G205" s="174"/>
      <c r="H205" s="178"/>
    </row>
    <row r="206" spans="1:8" x14ac:dyDescent="0.2">
      <c r="A206" s="112"/>
      <c r="B206" s="83"/>
      <c r="C206" s="84"/>
      <c r="D206" s="85"/>
      <c r="E206" s="86"/>
      <c r="F206" s="86"/>
      <c r="G206" s="174"/>
      <c r="H206" s="178"/>
    </row>
    <row r="207" spans="1:8" ht="15.75" thickBot="1" x14ac:dyDescent="0.25">
      <c r="A207" s="112"/>
      <c r="B207" s="83"/>
      <c r="C207" s="84"/>
      <c r="D207" s="85"/>
      <c r="E207" s="86"/>
      <c r="F207" s="86"/>
      <c r="G207" s="174"/>
      <c r="H207" s="179"/>
    </row>
    <row r="208" spans="1:8" x14ac:dyDescent="0.2">
      <c r="A208" s="106"/>
      <c r="B208" s="107"/>
      <c r="C208" s="108"/>
      <c r="D208" s="109"/>
      <c r="E208" s="129"/>
      <c r="F208" s="129"/>
      <c r="G208" s="130"/>
      <c r="H208" s="130"/>
    </row>
    <row r="209" spans="1:8" ht="24.95" customHeight="1" thickBot="1" x14ac:dyDescent="0.25">
      <c r="A209" s="199" t="s">
        <v>333</v>
      </c>
      <c r="B209" s="199"/>
      <c r="C209" s="199"/>
      <c r="D209" s="199"/>
      <c r="E209" s="199"/>
      <c r="F209" s="199"/>
      <c r="G209" s="69">
        <v>41344</v>
      </c>
      <c r="H209" s="69"/>
    </row>
    <row r="210" spans="1:8" ht="16.5" thickBot="1" x14ac:dyDescent="0.25">
      <c r="A210" s="164" t="s">
        <v>0</v>
      </c>
      <c r="B210" s="162" t="s">
        <v>1</v>
      </c>
      <c r="C210" s="162" t="s">
        <v>232</v>
      </c>
      <c r="D210" s="162" t="s">
        <v>2</v>
      </c>
      <c r="E210" s="162" t="s">
        <v>473</v>
      </c>
      <c r="F210" s="163" t="s">
        <v>366</v>
      </c>
      <c r="G210" s="163" t="s">
        <v>305</v>
      </c>
      <c r="H210" s="171"/>
    </row>
    <row r="211" spans="1:8" hidden="1" x14ac:dyDescent="0.2">
      <c r="A211" s="154" t="s">
        <v>142</v>
      </c>
      <c r="B211" s="99" t="s">
        <v>45</v>
      </c>
      <c r="C211" s="100"/>
      <c r="D211" s="101">
        <v>5618.18</v>
      </c>
      <c r="E211" s="102">
        <v>7110</v>
      </c>
      <c r="F211" s="102">
        <v>7110</v>
      </c>
      <c r="G211" s="155">
        <f t="shared" ref="G211:G240" si="10">ROUNDUP((F211+F211*10%), -1)</f>
        <v>7830</v>
      </c>
      <c r="H211" s="130"/>
    </row>
    <row r="212" spans="1:8" hidden="1" x14ac:dyDescent="0.2">
      <c r="A212" s="112" t="s">
        <v>143</v>
      </c>
      <c r="B212" s="83" t="s">
        <v>47</v>
      </c>
      <c r="C212" s="84"/>
      <c r="D212" s="85">
        <v>8224.3799999999992</v>
      </c>
      <c r="E212" s="86">
        <v>10500</v>
      </c>
      <c r="F212" s="86">
        <v>10500</v>
      </c>
      <c r="G212" s="87">
        <f t="shared" si="10"/>
        <v>11550</v>
      </c>
      <c r="H212" s="130"/>
    </row>
    <row r="213" spans="1:8" x14ac:dyDescent="0.2">
      <c r="A213" s="112" t="s">
        <v>247</v>
      </c>
      <c r="B213" s="83" t="s">
        <v>263</v>
      </c>
      <c r="C213" s="84">
        <v>53481004</v>
      </c>
      <c r="D213" s="85">
        <v>10296.14</v>
      </c>
      <c r="E213" s="86"/>
      <c r="F213" s="86">
        <v>36000</v>
      </c>
      <c r="G213" s="87">
        <v>42000</v>
      </c>
      <c r="H213" s="130"/>
    </row>
    <row r="214" spans="1:8" hidden="1" x14ac:dyDescent="0.2">
      <c r="A214" s="112" t="s">
        <v>144</v>
      </c>
      <c r="B214" s="83" t="s">
        <v>53</v>
      </c>
      <c r="C214" s="84"/>
      <c r="D214" s="85">
        <v>10830.58</v>
      </c>
      <c r="E214" s="86"/>
      <c r="F214" s="86">
        <v>13700</v>
      </c>
      <c r="G214" s="87">
        <f t="shared" si="10"/>
        <v>15070</v>
      </c>
      <c r="H214" s="130"/>
    </row>
    <row r="215" spans="1:8" x14ac:dyDescent="0.2">
      <c r="A215" s="112" t="s">
        <v>264</v>
      </c>
      <c r="B215" s="83" t="s">
        <v>252</v>
      </c>
      <c r="C215" s="84" t="s">
        <v>258</v>
      </c>
      <c r="D215" s="85">
        <v>14764.53</v>
      </c>
      <c r="E215" s="86"/>
      <c r="F215" s="86">
        <v>62000</v>
      </c>
      <c r="G215" s="87">
        <v>65000</v>
      </c>
      <c r="H215" s="130"/>
    </row>
    <row r="216" spans="1:8" hidden="1" x14ac:dyDescent="0.2">
      <c r="A216" s="112" t="s">
        <v>145</v>
      </c>
      <c r="B216" s="83" t="s">
        <v>58</v>
      </c>
      <c r="C216" s="84"/>
      <c r="D216" s="85">
        <v>13436.79</v>
      </c>
      <c r="E216" s="86"/>
      <c r="F216" s="86">
        <v>17000</v>
      </c>
      <c r="G216" s="87">
        <f t="shared" si="10"/>
        <v>18700</v>
      </c>
      <c r="H216" s="130"/>
    </row>
    <row r="217" spans="1:8" hidden="1" x14ac:dyDescent="0.2">
      <c r="A217" s="112" t="s">
        <v>265</v>
      </c>
      <c r="B217" s="83" t="s">
        <v>260</v>
      </c>
      <c r="C217" s="84"/>
      <c r="D217" s="85">
        <v>19927.02</v>
      </c>
      <c r="E217" s="86"/>
      <c r="F217" s="86">
        <v>25200</v>
      </c>
      <c r="G217" s="87">
        <f t="shared" si="10"/>
        <v>27720</v>
      </c>
      <c r="H217" s="130"/>
    </row>
    <row r="218" spans="1:8" hidden="1" x14ac:dyDescent="0.2">
      <c r="A218" s="112" t="s">
        <v>146</v>
      </c>
      <c r="B218" s="83" t="s">
        <v>63</v>
      </c>
      <c r="C218" s="84"/>
      <c r="D218" s="85">
        <v>16042.99</v>
      </c>
      <c r="E218" s="86"/>
      <c r="F218" s="86">
        <v>20300</v>
      </c>
      <c r="G218" s="87">
        <f t="shared" si="10"/>
        <v>22330</v>
      </c>
      <c r="H218" s="130"/>
    </row>
    <row r="219" spans="1:8" hidden="1" x14ac:dyDescent="0.2">
      <c r="A219" s="112" t="s">
        <v>147</v>
      </c>
      <c r="B219" s="83" t="s">
        <v>65</v>
      </c>
      <c r="C219" s="84"/>
      <c r="D219" s="85">
        <v>18649.2</v>
      </c>
      <c r="E219" s="86"/>
      <c r="F219" s="86">
        <v>23500</v>
      </c>
      <c r="G219" s="87">
        <f t="shared" si="10"/>
        <v>25850</v>
      </c>
      <c r="H219" s="130"/>
    </row>
    <row r="220" spans="1:8" x14ac:dyDescent="0.2">
      <c r="A220" s="112" t="s">
        <v>148</v>
      </c>
      <c r="B220" s="83" t="s">
        <v>149</v>
      </c>
      <c r="C220" s="84"/>
      <c r="D220" s="85">
        <v>1367.45</v>
      </c>
      <c r="E220" s="86"/>
      <c r="F220" s="86">
        <v>4500</v>
      </c>
      <c r="G220" s="87">
        <v>5500</v>
      </c>
      <c r="H220" s="130"/>
    </row>
    <row r="221" spans="1:8" x14ac:dyDescent="0.2">
      <c r="A221" s="112" t="s">
        <v>150</v>
      </c>
      <c r="B221" s="83" t="s">
        <v>151</v>
      </c>
      <c r="C221" s="84"/>
      <c r="D221" s="85">
        <v>1046.98</v>
      </c>
      <c r="E221" s="86"/>
      <c r="F221" s="86">
        <v>3950</v>
      </c>
      <c r="G221" s="87">
        <v>4600</v>
      </c>
      <c r="H221" s="130"/>
    </row>
    <row r="222" spans="1:8" x14ac:dyDescent="0.2">
      <c r="A222" s="112" t="s">
        <v>152</v>
      </c>
      <c r="B222" s="83" t="s">
        <v>153</v>
      </c>
      <c r="C222" s="84"/>
      <c r="D222" s="85">
        <v>3212.43</v>
      </c>
      <c r="E222" s="86"/>
      <c r="F222" s="86">
        <v>9500</v>
      </c>
      <c r="G222" s="87">
        <v>10100</v>
      </c>
      <c r="H222" s="130"/>
    </row>
    <row r="223" spans="1:8" x14ac:dyDescent="0.2">
      <c r="A223" s="112" t="s">
        <v>154</v>
      </c>
      <c r="B223" s="83" t="s">
        <v>155</v>
      </c>
      <c r="C223" s="84"/>
      <c r="D223" s="85">
        <v>2606.12</v>
      </c>
      <c r="E223" s="86"/>
      <c r="F223" s="86">
        <v>9500</v>
      </c>
      <c r="G223" s="87">
        <v>10100</v>
      </c>
      <c r="H223" s="130"/>
    </row>
    <row r="224" spans="1:8" x14ac:dyDescent="0.2">
      <c r="A224" s="112" t="s">
        <v>156</v>
      </c>
      <c r="B224" s="83" t="s">
        <v>157</v>
      </c>
      <c r="C224" s="84"/>
      <c r="D224" s="85">
        <v>2606.21</v>
      </c>
      <c r="E224" s="86"/>
      <c r="F224" s="86">
        <v>9500</v>
      </c>
      <c r="G224" s="87">
        <v>10100</v>
      </c>
      <c r="H224" s="130"/>
    </row>
    <row r="225" spans="1:8" x14ac:dyDescent="0.2">
      <c r="A225" s="112" t="s">
        <v>158</v>
      </c>
      <c r="B225" s="83" t="s">
        <v>475</v>
      </c>
      <c r="C225" s="84"/>
      <c r="D225" s="85">
        <v>790.98</v>
      </c>
      <c r="E225" s="86"/>
      <c r="F225" s="86">
        <v>1800</v>
      </c>
      <c r="G225" s="87">
        <v>1800</v>
      </c>
      <c r="H225" s="130"/>
    </row>
    <row r="226" spans="1:8" x14ac:dyDescent="0.2">
      <c r="A226" s="112" t="s">
        <v>159</v>
      </c>
      <c r="B226" s="83" t="s">
        <v>294</v>
      </c>
      <c r="C226" s="84"/>
      <c r="D226" s="85">
        <v>112.62</v>
      </c>
      <c r="E226" s="86">
        <v>150</v>
      </c>
      <c r="F226" s="86">
        <v>150</v>
      </c>
      <c r="G226" s="87">
        <f t="shared" si="10"/>
        <v>170</v>
      </c>
      <c r="H226" s="130"/>
    </row>
    <row r="227" spans="1:8" x14ac:dyDescent="0.2">
      <c r="A227" s="112" t="s">
        <v>160</v>
      </c>
      <c r="B227" s="83" t="s">
        <v>295</v>
      </c>
      <c r="C227" s="84"/>
      <c r="D227" s="85">
        <v>234.93</v>
      </c>
      <c r="E227" s="86">
        <v>300</v>
      </c>
      <c r="F227" s="86">
        <v>300</v>
      </c>
      <c r="G227" s="87">
        <f t="shared" si="10"/>
        <v>330</v>
      </c>
      <c r="H227" s="130"/>
    </row>
    <row r="228" spans="1:8" x14ac:dyDescent="0.2">
      <c r="A228" s="112" t="s">
        <v>161</v>
      </c>
      <c r="B228" s="83" t="s">
        <v>296</v>
      </c>
      <c r="C228" s="84"/>
      <c r="D228" s="85">
        <v>346.01</v>
      </c>
      <c r="E228" s="86">
        <v>440</v>
      </c>
      <c r="F228" s="86">
        <v>440</v>
      </c>
      <c r="G228" s="87">
        <f t="shared" si="10"/>
        <v>490</v>
      </c>
      <c r="H228" s="130"/>
    </row>
    <row r="229" spans="1:8" x14ac:dyDescent="0.2">
      <c r="A229" s="112" t="s">
        <v>162</v>
      </c>
      <c r="B229" s="83" t="s">
        <v>297</v>
      </c>
      <c r="C229" s="84"/>
      <c r="D229" s="85">
        <v>459.39</v>
      </c>
      <c r="E229" s="86">
        <v>580</v>
      </c>
      <c r="F229" s="86">
        <v>580</v>
      </c>
      <c r="G229" s="87">
        <f t="shared" si="10"/>
        <v>640</v>
      </c>
      <c r="H229" s="130"/>
    </row>
    <row r="230" spans="1:8" x14ac:dyDescent="0.2">
      <c r="A230" s="112" t="s">
        <v>163</v>
      </c>
      <c r="B230" s="83" t="s">
        <v>298</v>
      </c>
      <c r="C230" s="84"/>
      <c r="D230" s="85">
        <v>572.01</v>
      </c>
      <c r="E230" s="86">
        <v>730</v>
      </c>
      <c r="F230" s="86">
        <v>730</v>
      </c>
      <c r="G230" s="87">
        <f t="shared" si="10"/>
        <v>810</v>
      </c>
      <c r="H230" s="130"/>
    </row>
    <row r="231" spans="1:8" x14ac:dyDescent="0.2">
      <c r="A231" s="112" t="s">
        <v>164</v>
      </c>
      <c r="B231" s="83" t="s">
        <v>299</v>
      </c>
      <c r="C231" s="84"/>
      <c r="D231" s="85">
        <v>684.62</v>
      </c>
      <c r="E231" s="86">
        <v>870</v>
      </c>
      <c r="F231" s="86">
        <v>870</v>
      </c>
      <c r="G231" s="87">
        <f t="shared" si="10"/>
        <v>960</v>
      </c>
      <c r="H231" s="130"/>
    </row>
    <row r="232" spans="1:8" x14ac:dyDescent="0.2">
      <c r="A232" s="112" t="s">
        <v>165</v>
      </c>
      <c r="B232" s="83" t="s">
        <v>168</v>
      </c>
      <c r="C232" s="84"/>
      <c r="D232" s="85">
        <v>398.36</v>
      </c>
      <c r="E232" s="86">
        <v>500</v>
      </c>
      <c r="F232" s="86">
        <v>500</v>
      </c>
      <c r="G232" s="87">
        <f t="shared" si="10"/>
        <v>550</v>
      </c>
      <c r="H232" s="130"/>
    </row>
    <row r="233" spans="1:8" x14ac:dyDescent="0.2">
      <c r="A233" s="112" t="s">
        <v>166</v>
      </c>
      <c r="B233" s="83" t="s">
        <v>118</v>
      </c>
      <c r="C233" s="84"/>
      <c r="D233" s="85">
        <v>524.76</v>
      </c>
      <c r="E233" s="86">
        <v>660</v>
      </c>
      <c r="F233" s="86">
        <v>660</v>
      </c>
      <c r="G233" s="87">
        <f t="shared" si="10"/>
        <v>730</v>
      </c>
      <c r="H233" s="130"/>
    </row>
    <row r="234" spans="1:8" x14ac:dyDescent="0.2">
      <c r="A234" s="112" t="s">
        <v>167</v>
      </c>
      <c r="B234" s="83" t="s">
        <v>168</v>
      </c>
      <c r="C234" s="84"/>
      <c r="D234" s="85">
        <v>649.89</v>
      </c>
      <c r="E234" s="86">
        <v>830</v>
      </c>
      <c r="F234" s="86">
        <v>830</v>
      </c>
      <c r="G234" s="87">
        <f t="shared" si="10"/>
        <v>920</v>
      </c>
      <c r="H234" s="130"/>
    </row>
    <row r="235" spans="1:8" x14ac:dyDescent="0.2">
      <c r="A235" s="112" t="s">
        <v>283</v>
      </c>
      <c r="B235" s="83" t="s">
        <v>290</v>
      </c>
      <c r="C235" s="84"/>
      <c r="D235" s="85">
        <v>64.36</v>
      </c>
      <c r="E235" s="86">
        <v>180</v>
      </c>
      <c r="F235" s="86">
        <v>180</v>
      </c>
      <c r="G235" s="87">
        <f t="shared" si="10"/>
        <v>200</v>
      </c>
      <c r="H235" s="130"/>
    </row>
    <row r="236" spans="1:8" x14ac:dyDescent="0.2">
      <c r="A236" s="112" t="s">
        <v>169</v>
      </c>
      <c r="B236" s="83" t="s">
        <v>289</v>
      </c>
      <c r="C236" s="84"/>
      <c r="D236" s="85">
        <v>32.18</v>
      </c>
      <c r="E236" s="86">
        <v>140</v>
      </c>
      <c r="F236" s="86">
        <v>140</v>
      </c>
      <c r="G236" s="87">
        <f t="shared" si="10"/>
        <v>160</v>
      </c>
      <c r="H236" s="130"/>
    </row>
    <row r="237" spans="1:8" x14ac:dyDescent="0.2">
      <c r="A237" s="112" t="s">
        <v>170</v>
      </c>
      <c r="B237" s="83" t="s">
        <v>292</v>
      </c>
      <c r="C237" s="84"/>
      <c r="D237" s="85">
        <v>32.18</v>
      </c>
      <c r="E237" s="86">
        <v>140</v>
      </c>
      <c r="F237" s="86">
        <v>140</v>
      </c>
      <c r="G237" s="87">
        <f t="shared" si="10"/>
        <v>160</v>
      </c>
      <c r="H237" s="130"/>
    </row>
    <row r="238" spans="1:8" x14ac:dyDescent="0.2">
      <c r="A238" s="112" t="s">
        <v>171</v>
      </c>
      <c r="B238" s="83" t="s">
        <v>291</v>
      </c>
      <c r="C238" s="84"/>
      <c r="D238" s="85">
        <v>58.99</v>
      </c>
      <c r="E238" s="86">
        <v>75</v>
      </c>
      <c r="F238" s="86">
        <v>75</v>
      </c>
      <c r="G238" s="87">
        <f t="shared" si="10"/>
        <v>90</v>
      </c>
      <c r="H238" s="130"/>
    </row>
    <row r="239" spans="1:8" x14ac:dyDescent="0.2">
      <c r="A239" s="112" t="s">
        <v>172</v>
      </c>
      <c r="B239" s="83" t="s">
        <v>293</v>
      </c>
      <c r="C239" s="84"/>
      <c r="D239" s="85">
        <v>58.99</v>
      </c>
      <c r="E239" s="86">
        <v>75</v>
      </c>
      <c r="F239" s="86">
        <v>75</v>
      </c>
      <c r="G239" s="87">
        <f t="shared" si="10"/>
        <v>90</v>
      </c>
      <c r="H239" s="130"/>
    </row>
    <row r="240" spans="1:8" x14ac:dyDescent="0.2">
      <c r="A240" s="112" t="s">
        <v>173</v>
      </c>
      <c r="B240" s="83" t="s">
        <v>174</v>
      </c>
      <c r="C240" s="84"/>
      <c r="D240" s="85">
        <v>117.98</v>
      </c>
      <c r="E240" s="86">
        <v>150</v>
      </c>
      <c r="F240" s="86">
        <v>150</v>
      </c>
      <c r="G240" s="87">
        <f t="shared" si="10"/>
        <v>170</v>
      </c>
      <c r="H240" s="130"/>
    </row>
    <row r="241" spans="1:8" x14ac:dyDescent="0.2">
      <c r="A241" s="112" t="s">
        <v>175</v>
      </c>
      <c r="B241" s="83" t="s">
        <v>21</v>
      </c>
      <c r="C241" s="84"/>
      <c r="D241" s="85">
        <v>0</v>
      </c>
      <c r="E241" s="86"/>
      <c r="F241" s="86">
        <v>1600</v>
      </c>
      <c r="G241" s="87">
        <v>2500</v>
      </c>
      <c r="H241" s="130"/>
    </row>
    <row r="242" spans="1:8" x14ac:dyDescent="0.2">
      <c r="A242" s="112" t="s">
        <v>176</v>
      </c>
      <c r="B242" s="83" t="s">
        <v>177</v>
      </c>
      <c r="C242" s="84"/>
      <c r="D242" s="85">
        <v>685.44</v>
      </c>
      <c r="E242" s="86"/>
      <c r="F242" s="86">
        <v>1600</v>
      </c>
      <c r="G242" s="87">
        <v>2500</v>
      </c>
      <c r="H242" s="130"/>
    </row>
    <row r="243" spans="1:8" x14ac:dyDescent="0.2">
      <c r="A243" s="114"/>
      <c r="B243" s="115"/>
      <c r="C243" s="116"/>
      <c r="D243" s="117"/>
      <c r="E243" s="128"/>
      <c r="F243" s="129"/>
      <c r="G243" s="130"/>
      <c r="H243" s="130"/>
    </row>
    <row r="244" spans="1:8" ht="18.75" thickBot="1" x14ac:dyDescent="0.25">
      <c r="A244" s="201" t="s">
        <v>477</v>
      </c>
      <c r="B244" s="201"/>
      <c r="C244" s="201"/>
      <c r="D244" s="201"/>
      <c r="E244" s="201"/>
      <c r="F244" s="201"/>
      <c r="G244" s="201"/>
      <c r="H244" s="170"/>
    </row>
    <row r="245" spans="1:8" ht="15.75" thickBot="1" x14ac:dyDescent="0.25">
      <c r="A245" s="131" t="s">
        <v>0</v>
      </c>
      <c r="B245" s="132" t="s">
        <v>1</v>
      </c>
      <c r="C245" s="146" t="s">
        <v>232</v>
      </c>
      <c r="D245" s="151"/>
      <c r="E245" s="129"/>
      <c r="F245" s="129"/>
      <c r="G245" s="133" t="s">
        <v>305</v>
      </c>
      <c r="H245" s="151"/>
    </row>
    <row r="246" spans="1:8" x14ac:dyDescent="0.2">
      <c r="A246" s="134" t="s">
        <v>478</v>
      </c>
      <c r="B246" s="135" t="s">
        <v>479</v>
      </c>
      <c r="C246" s="147" t="s">
        <v>480</v>
      </c>
      <c r="D246" s="152"/>
      <c r="E246" s="129"/>
      <c r="F246" s="129"/>
      <c r="G246" s="136">
        <v>8850</v>
      </c>
      <c r="H246" s="152"/>
    </row>
    <row r="247" spans="1:8" x14ac:dyDescent="0.2">
      <c r="A247" s="137" t="s">
        <v>481</v>
      </c>
      <c r="B247" s="138" t="s">
        <v>482</v>
      </c>
      <c r="C247" s="148" t="s">
        <v>483</v>
      </c>
      <c r="D247" s="152"/>
      <c r="E247" s="129"/>
      <c r="F247" s="129"/>
      <c r="G247" s="139">
        <v>25300</v>
      </c>
      <c r="H247" s="152"/>
    </row>
    <row r="248" spans="1:8" x14ac:dyDescent="0.2">
      <c r="A248" s="137" t="s">
        <v>484</v>
      </c>
      <c r="B248" s="138" t="s">
        <v>485</v>
      </c>
      <c r="C248" s="148"/>
      <c r="D248" s="152"/>
      <c r="E248" s="129"/>
      <c r="F248" s="129"/>
      <c r="G248" s="139">
        <v>25300</v>
      </c>
      <c r="H248" s="152"/>
    </row>
    <row r="249" spans="1:8" x14ac:dyDescent="0.2">
      <c r="A249" s="137" t="s">
        <v>486</v>
      </c>
      <c r="B249" s="138" t="s">
        <v>487</v>
      </c>
      <c r="C249" s="148"/>
      <c r="D249" s="152"/>
      <c r="E249" s="129"/>
      <c r="F249" s="129"/>
      <c r="G249" s="139">
        <v>2100</v>
      </c>
      <c r="H249" s="152"/>
    </row>
    <row r="250" spans="1:8" x14ac:dyDescent="0.2">
      <c r="A250" s="137" t="s">
        <v>488</v>
      </c>
      <c r="B250" s="138" t="s">
        <v>489</v>
      </c>
      <c r="C250" s="148"/>
      <c r="D250" s="152"/>
      <c r="E250" s="129"/>
      <c r="F250" s="129"/>
      <c r="G250" s="139">
        <v>1250</v>
      </c>
      <c r="H250" s="152"/>
    </row>
    <row r="251" spans="1:8" x14ac:dyDescent="0.2">
      <c r="A251" s="137" t="s">
        <v>490</v>
      </c>
      <c r="B251" s="138" t="s">
        <v>491</v>
      </c>
      <c r="C251" s="148"/>
      <c r="D251" s="152"/>
      <c r="E251" s="129"/>
      <c r="F251" s="129"/>
      <c r="G251" s="139"/>
      <c r="H251" s="152"/>
    </row>
    <row r="252" spans="1:8" x14ac:dyDescent="0.2">
      <c r="A252" s="140" t="s">
        <v>492</v>
      </c>
      <c r="B252" s="141" t="s">
        <v>493</v>
      </c>
      <c r="C252" s="149" t="s">
        <v>494</v>
      </c>
      <c r="D252" s="152"/>
      <c r="E252" s="129"/>
      <c r="F252" s="129"/>
      <c r="G252" s="142"/>
      <c r="H252" s="152"/>
    </row>
    <row r="253" spans="1:8" ht="15.75" thickBot="1" x14ac:dyDescent="0.25">
      <c r="A253" s="143" t="s">
        <v>495</v>
      </c>
      <c r="B253" s="144" t="s">
        <v>496</v>
      </c>
      <c r="C253" s="150"/>
      <c r="D253" s="152"/>
      <c r="E253" s="129"/>
      <c r="F253" s="129"/>
      <c r="G253" s="145">
        <v>1468</v>
      </c>
      <c r="H253" s="152"/>
    </row>
    <row r="254" spans="1:8" x14ac:dyDescent="0.2">
      <c r="A254" s="106"/>
      <c r="B254" s="107"/>
      <c r="C254" s="108"/>
      <c r="D254" s="109"/>
      <c r="E254" s="129"/>
      <c r="F254" s="129"/>
      <c r="G254" s="130"/>
      <c r="H254" s="130"/>
    </row>
    <row r="255" spans="1:8" x14ac:dyDescent="0.2">
      <c r="C255" s="122"/>
    </row>
    <row r="256" spans="1:8" x14ac:dyDescent="0.2">
      <c r="C256" s="122"/>
    </row>
    <row r="257" spans="3:3" x14ac:dyDescent="0.2">
      <c r="C257" s="122"/>
    </row>
    <row r="258" spans="3:3" x14ac:dyDescent="0.2">
      <c r="C258" s="122"/>
    </row>
    <row r="259" spans="3:3" x14ac:dyDescent="0.2">
      <c r="C259" s="122"/>
    </row>
    <row r="260" spans="3:3" x14ac:dyDescent="0.2">
      <c r="C260" s="122"/>
    </row>
    <row r="261" spans="3:3" x14ac:dyDescent="0.2">
      <c r="C261" s="122"/>
    </row>
    <row r="262" spans="3:3" x14ac:dyDescent="0.2">
      <c r="C262" s="122"/>
    </row>
    <row r="263" spans="3:3" x14ac:dyDescent="0.2">
      <c r="C263" s="122"/>
    </row>
    <row r="264" spans="3:3" x14ac:dyDescent="0.2">
      <c r="C264" s="122"/>
    </row>
    <row r="265" spans="3:3" x14ac:dyDescent="0.2">
      <c r="C265" s="122"/>
    </row>
    <row r="266" spans="3:3" x14ac:dyDescent="0.2">
      <c r="C266" s="122"/>
    </row>
    <row r="267" spans="3:3" x14ac:dyDescent="0.2">
      <c r="C267" s="122"/>
    </row>
    <row r="268" spans="3:3" x14ac:dyDescent="0.2">
      <c r="C268" s="122"/>
    </row>
    <row r="269" spans="3:3" x14ac:dyDescent="0.2">
      <c r="C269" s="122"/>
    </row>
  </sheetData>
  <mergeCells count="11">
    <mergeCell ref="A1:F1"/>
    <mergeCell ref="A63:F63"/>
    <mergeCell ref="A119:F119"/>
    <mergeCell ref="A209:F209"/>
    <mergeCell ref="A244:G244"/>
    <mergeCell ref="A193:F193"/>
    <mergeCell ref="B50:C50"/>
    <mergeCell ref="B51:C51"/>
    <mergeCell ref="B52:C52"/>
    <mergeCell ref="B53:C53"/>
    <mergeCell ref="B54:C54"/>
  </mergeCells>
  <printOptions horizontalCentered="1"/>
  <pageMargins left="0.55118110236220474" right="0.55118110236220474" top="0.39370078740157483" bottom="0.78740157480314965" header="0.51181102362204722" footer="0.51181102362204722"/>
  <pageSetup paperSize="9" orientation="portrait" horizontalDpi="300" verticalDpi="300" r:id="rId1"/>
  <headerFooter alignWithMargins="0">
    <oddFooter>&amp;C&amp;"Arial,Bold"&amp;9PREMAC Price List 2013&amp;RPage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opLeftCell="A217" zoomScale="85" zoomScaleNormal="85" workbookViewId="0">
      <selection activeCell="A231" sqref="A231:XFD247"/>
    </sheetView>
  </sheetViews>
  <sheetFormatPr defaultColWidth="9.140625" defaultRowHeight="15" x14ac:dyDescent="0.2"/>
  <cols>
    <col min="1" max="1" width="17.7109375" style="70" customWidth="1"/>
    <col min="2" max="2" width="41.5703125" style="70" customWidth="1"/>
    <col min="3" max="3" width="19" style="124" customWidth="1"/>
    <col min="4" max="6" width="11.7109375" style="70" hidden="1" customWidth="1"/>
    <col min="7" max="7" width="17" style="110" customWidth="1"/>
    <col min="8" max="8" width="12.42578125" style="70" customWidth="1"/>
    <col min="9" max="16384" width="9.140625" style="70"/>
  </cols>
  <sheetData>
    <row r="1" spans="1:8" ht="24.95" customHeight="1" thickBot="1" x14ac:dyDescent="0.25">
      <c r="A1" s="199" t="s">
        <v>329</v>
      </c>
      <c r="B1" s="199"/>
      <c r="C1" s="199"/>
      <c r="D1" s="199"/>
      <c r="E1" s="199"/>
      <c r="F1" s="199"/>
      <c r="G1" s="69">
        <v>41344</v>
      </c>
    </row>
    <row r="2" spans="1:8" ht="16.5" thickBot="1" x14ac:dyDescent="0.25">
      <c r="A2" s="71" t="s">
        <v>0</v>
      </c>
      <c r="B2" s="72" t="s">
        <v>1</v>
      </c>
      <c r="C2" s="73" t="s">
        <v>232</v>
      </c>
      <c r="D2" s="73" t="s">
        <v>2</v>
      </c>
      <c r="E2" s="73" t="s">
        <v>473</v>
      </c>
      <c r="F2" s="74" t="s">
        <v>366</v>
      </c>
      <c r="G2" s="74" t="s">
        <v>436</v>
      </c>
    </row>
    <row r="3" spans="1:8" s="81" customFormat="1" ht="27" customHeight="1" x14ac:dyDescent="0.2">
      <c r="A3" s="75" t="s">
        <v>39</v>
      </c>
      <c r="B3" s="76" t="s">
        <v>18</v>
      </c>
      <c r="C3" s="77" t="s">
        <v>277</v>
      </c>
      <c r="D3" s="78">
        <v>178.83</v>
      </c>
      <c r="E3" s="78">
        <v>200</v>
      </c>
      <c r="F3" s="78">
        <v>230</v>
      </c>
      <c r="G3" s="79">
        <f t="shared" ref="G3:G10" si="0">ROUNDUP((F3+F3*10%), -1)</f>
        <v>260</v>
      </c>
      <c r="H3" s="80"/>
    </row>
    <row r="4" spans="1:8" x14ac:dyDescent="0.2">
      <c r="A4" s="82" t="s">
        <v>7</v>
      </c>
      <c r="B4" s="83" t="s">
        <v>8</v>
      </c>
      <c r="C4" s="84"/>
      <c r="D4" s="85">
        <v>1700</v>
      </c>
      <c r="E4" s="86">
        <v>2290</v>
      </c>
      <c r="F4" s="86">
        <v>2490</v>
      </c>
      <c r="G4" s="87">
        <f t="shared" si="0"/>
        <v>2740</v>
      </c>
    </row>
    <row r="5" spans="1:8" x14ac:dyDescent="0.2">
      <c r="A5" s="82" t="s">
        <v>9</v>
      </c>
      <c r="B5" s="83" t="s">
        <v>10</v>
      </c>
      <c r="C5" s="84"/>
      <c r="D5" s="85">
        <v>310</v>
      </c>
      <c r="E5" s="86">
        <v>685</v>
      </c>
      <c r="F5" s="86">
        <v>685</v>
      </c>
      <c r="G5" s="87">
        <f t="shared" si="0"/>
        <v>760</v>
      </c>
    </row>
    <row r="6" spans="1:8" x14ac:dyDescent="0.2">
      <c r="A6" s="82" t="s">
        <v>11</v>
      </c>
      <c r="B6" s="83" t="s">
        <v>12</v>
      </c>
      <c r="C6" s="84"/>
      <c r="D6" s="85">
        <v>270</v>
      </c>
      <c r="E6" s="86">
        <v>685</v>
      </c>
      <c r="F6" s="86">
        <v>685</v>
      </c>
      <c r="G6" s="87">
        <f>ROUNDUP((F6+F6*10%), -1)</f>
        <v>760</v>
      </c>
    </row>
    <row r="7" spans="1:8" x14ac:dyDescent="0.2">
      <c r="A7" s="82" t="s">
        <v>323</v>
      </c>
      <c r="B7" s="83" t="s">
        <v>13</v>
      </c>
      <c r="C7" s="84"/>
      <c r="D7" s="85">
        <v>1100</v>
      </c>
      <c r="E7" s="86">
        <f>D7+D7*10%</f>
        <v>1210</v>
      </c>
      <c r="F7" s="86">
        <v>1210</v>
      </c>
      <c r="G7" s="87">
        <v>1840</v>
      </c>
    </row>
    <row r="8" spans="1:8" hidden="1" x14ac:dyDescent="0.2">
      <c r="A8" s="82" t="s">
        <v>14</v>
      </c>
      <c r="B8" s="83" t="s">
        <v>15</v>
      </c>
      <c r="C8" s="84"/>
      <c r="D8" s="85">
        <v>0</v>
      </c>
      <c r="E8" s="86">
        <f>D8+D8*10%</f>
        <v>0</v>
      </c>
      <c r="F8" s="86" t="e">
        <f>#REF!+#REF!*10%</f>
        <v>#REF!</v>
      </c>
      <c r="G8" s="87" t="e">
        <f t="shared" si="0"/>
        <v>#REF!</v>
      </c>
    </row>
    <row r="9" spans="1:8" x14ac:dyDescent="0.2">
      <c r="A9" s="82" t="s">
        <v>279</v>
      </c>
      <c r="B9" s="83" t="s">
        <v>326</v>
      </c>
      <c r="C9" s="84" t="s">
        <v>328</v>
      </c>
      <c r="D9" s="85">
        <v>68</v>
      </c>
      <c r="E9" s="86">
        <v>135</v>
      </c>
      <c r="F9" s="86">
        <v>135</v>
      </c>
      <c r="G9" s="87">
        <f t="shared" si="0"/>
        <v>150</v>
      </c>
    </row>
    <row r="10" spans="1:8" x14ac:dyDescent="0.2">
      <c r="A10" s="82" t="s">
        <v>324</v>
      </c>
      <c r="B10" s="83" t="s">
        <v>327</v>
      </c>
      <c r="C10" s="84" t="s">
        <v>325</v>
      </c>
      <c r="D10" s="85">
        <v>120</v>
      </c>
      <c r="E10" s="86">
        <v>135</v>
      </c>
      <c r="F10" s="86">
        <v>135</v>
      </c>
      <c r="G10" s="87">
        <f t="shared" si="0"/>
        <v>150</v>
      </c>
    </row>
    <row r="11" spans="1:8" x14ac:dyDescent="0.2">
      <c r="A11" s="82" t="s">
        <v>471</v>
      </c>
      <c r="B11" s="83" t="s">
        <v>472</v>
      </c>
      <c r="C11" s="84"/>
      <c r="D11" s="85"/>
      <c r="E11" s="86">
        <v>340</v>
      </c>
      <c r="F11" s="86">
        <v>340</v>
      </c>
      <c r="G11" s="87">
        <v>340</v>
      </c>
    </row>
    <row r="12" spans="1:8" x14ac:dyDescent="0.2">
      <c r="A12" s="82" t="s">
        <v>268</v>
      </c>
      <c r="B12" s="83" t="s">
        <v>235</v>
      </c>
      <c r="C12" s="84" t="s">
        <v>234</v>
      </c>
      <c r="D12" s="85">
        <v>4256</v>
      </c>
      <c r="E12" s="86">
        <v>6890</v>
      </c>
      <c r="F12" s="86">
        <v>6890</v>
      </c>
      <c r="G12" s="87">
        <f t="shared" ref="G12:G24" si="1">ROUNDUP((F12+F12*10%), -1)</f>
        <v>7580</v>
      </c>
    </row>
    <row r="13" spans="1:8" x14ac:dyDescent="0.2">
      <c r="A13" s="82" t="s">
        <v>424</v>
      </c>
      <c r="B13" s="83" t="s">
        <v>445</v>
      </c>
      <c r="C13" s="84"/>
      <c r="D13" s="85"/>
      <c r="E13" s="86">
        <v>2200</v>
      </c>
      <c r="F13" s="86">
        <v>2200</v>
      </c>
      <c r="G13" s="87">
        <f t="shared" si="1"/>
        <v>2420</v>
      </c>
    </row>
    <row r="14" spans="1:8" x14ac:dyDescent="0.2">
      <c r="A14" s="82" t="s">
        <v>16</v>
      </c>
      <c r="B14" s="83" t="s">
        <v>236</v>
      </c>
      <c r="C14" s="84">
        <v>53481023</v>
      </c>
      <c r="D14" s="85">
        <v>1399.34</v>
      </c>
      <c r="E14" s="86">
        <v>1800</v>
      </c>
      <c r="F14" s="86">
        <v>1800</v>
      </c>
      <c r="G14" s="87">
        <f t="shared" si="1"/>
        <v>1980</v>
      </c>
    </row>
    <row r="15" spans="1:8" x14ac:dyDescent="0.2">
      <c r="A15" s="82" t="s">
        <v>17</v>
      </c>
      <c r="B15" s="83" t="s">
        <v>343</v>
      </c>
      <c r="C15" s="84"/>
      <c r="D15" s="85">
        <v>390</v>
      </c>
      <c r="E15" s="86">
        <v>840</v>
      </c>
      <c r="F15" s="86">
        <v>840</v>
      </c>
      <c r="G15" s="87">
        <f t="shared" si="1"/>
        <v>930</v>
      </c>
    </row>
    <row r="16" spans="1:8" x14ac:dyDescent="0.2">
      <c r="A16" s="82" t="s">
        <v>19</v>
      </c>
      <c r="B16" s="83" t="s">
        <v>317</v>
      </c>
      <c r="C16" s="84">
        <v>53481024</v>
      </c>
      <c r="D16" s="85">
        <v>681.41</v>
      </c>
      <c r="E16" s="86">
        <v>930</v>
      </c>
      <c r="F16" s="86">
        <v>930</v>
      </c>
      <c r="G16" s="87">
        <f t="shared" si="1"/>
        <v>1030</v>
      </c>
    </row>
    <row r="17" spans="1:8" x14ac:dyDescent="0.2">
      <c r="A17" s="82" t="s">
        <v>20</v>
      </c>
      <c r="B17" s="83" t="s">
        <v>318</v>
      </c>
      <c r="C17" s="84">
        <v>53481026</v>
      </c>
      <c r="D17" s="85">
        <v>447.06</v>
      </c>
      <c r="E17" s="86">
        <v>1200</v>
      </c>
      <c r="F17" s="86">
        <v>1200</v>
      </c>
      <c r="G17" s="87">
        <f t="shared" si="1"/>
        <v>1320</v>
      </c>
    </row>
    <row r="18" spans="1:8" x14ac:dyDescent="0.2">
      <c r="A18" s="82" t="s">
        <v>26</v>
      </c>
      <c r="B18" s="83" t="s">
        <v>27</v>
      </c>
      <c r="C18" s="84" t="s">
        <v>238</v>
      </c>
      <c r="D18" s="85">
        <v>2795.52</v>
      </c>
      <c r="E18" s="86">
        <v>6800</v>
      </c>
      <c r="F18" s="86">
        <v>6800</v>
      </c>
      <c r="G18" s="87">
        <f t="shared" si="1"/>
        <v>7480</v>
      </c>
    </row>
    <row r="19" spans="1:8" x14ac:dyDescent="0.2">
      <c r="A19" s="82" t="s">
        <v>342</v>
      </c>
      <c r="B19" s="83" t="s">
        <v>446</v>
      </c>
      <c r="C19" s="84"/>
      <c r="D19" s="85">
        <v>1060</v>
      </c>
      <c r="E19" s="86">
        <v>2200</v>
      </c>
      <c r="F19" s="86">
        <v>2200</v>
      </c>
      <c r="G19" s="87">
        <f t="shared" si="1"/>
        <v>2420</v>
      </c>
    </row>
    <row r="20" spans="1:8" x14ac:dyDescent="0.2">
      <c r="A20" s="82" t="s">
        <v>22</v>
      </c>
      <c r="B20" s="83" t="s">
        <v>23</v>
      </c>
      <c r="C20" s="84"/>
      <c r="D20" s="85">
        <v>672</v>
      </c>
      <c r="E20" s="86">
        <v>1380</v>
      </c>
      <c r="F20" s="86">
        <v>1380</v>
      </c>
      <c r="G20" s="87">
        <f t="shared" si="1"/>
        <v>1520</v>
      </c>
      <c r="H20" s="88"/>
    </row>
    <row r="21" spans="1:8" x14ac:dyDescent="0.2">
      <c r="A21" s="82" t="s">
        <v>24</v>
      </c>
      <c r="B21" s="83" t="s">
        <v>319</v>
      </c>
      <c r="C21" s="84"/>
      <c r="D21" s="85">
        <v>560</v>
      </c>
      <c r="E21" s="86">
        <v>1260</v>
      </c>
      <c r="F21" s="86">
        <v>1260</v>
      </c>
      <c r="G21" s="87">
        <f t="shared" si="1"/>
        <v>1390</v>
      </c>
    </row>
    <row r="22" spans="1:8" x14ac:dyDescent="0.2">
      <c r="A22" s="82" t="s">
        <v>25</v>
      </c>
      <c r="B22" s="83" t="s">
        <v>237</v>
      </c>
      <c r="C22" s="84">
        <v>53481020</v>
      </c>
      <c r="D22" s="85">
        <v>395.16</v>
      </c>
      <c r="E22" s="86">
        <v>1050</v>
      </c>
      <c r="F22" s="86">
        <v>1050</v>
      </c>
      <c r="G22" s="87">
        <f t="shared" si="1"/>
        <v>1160</v>
      </c>
    </row>
    <row r="23" spans="1:8" x14ac:dyDescent="0.2">
      <c r="A23" s="82" t="s">
        <v>320</v>
      </c>
      <c r="B23" s="83" t="s">
        <v>321</v>
      </c>
      <c r="C23" s="84"/>
      <c r="D23" s="85">
        <v>72</v>
      </c>
      <c r="E23" s="86">
        <v>110</v>
      </c>
      <c r="F23" s="86">
        <v>110</v>
      </c>
      <c r="G23" s="87">
        <f t="shared" si="1"/>
        <v>130</v>
      </c>
    </row>
    <row r="24" spans="1:8" hidden="1" x14ac:dyDescent="0.2">
      <c r="A24" s="82" t="s">
        <v>28</v>
      </c>
      <c r="B24" s="83" t="s">
        <v>240</v>
      </c>
      <c r="C24" s="84" t="s">
        <v>239</v>
      </c>
      <c r="D24" s="85">
        <v>460</v>
      </c>
      <c r="E24" s="86">
        <v>510</v>
      </c>
      <c r="F24" s="86" t="e">
        <f>#REF!+#REF!*10%</f>
        <v>#REF!</v>
      </c>
      <c r="G24" s="87" t="e">
        <f t="shared" si="1"/>
        <v>#REF!</v>
      </c>
    </row>
    <row r="25" spans="1:8" x14ac:dyDescent="0.2">
      <c r="A25" s="82" t="s">
        <v>30</v>
      </c>
      <c r="B25" s="83" t="s">
        <v>31</v>
      </c>
      <c r="C25" s="84">
        <v>53660025</v>
      </c>
      <c r="D25" s="85">
        <v>850</v>
      </c>
      <c r="E25" s="86">
        <f>D25+D25*10%</f>
        <v>935</v>
      </c>
      <c r="F25" s="86">
        <v>1030</v>
      </c>
      <c r="G25" s="87">
        <v>1030</v>
      </c>
    </row>
    <row r="26" spans="1:8" ht="12.6" customHeight="1" x14ac:dyDescent="0.2">
      <c r="A26" s="82"/>
      <c r="B26" s="112" t="s">
        <v>451</v>
      </c>
      <c r="C26" s="84"/>
      <c r="D26" s="85">
        <v>15</v>
      </c>
      <c r="E26" s="86"/>
      <c r="F26" s="86"/>
      <c r="G26" s="153">
        <v>13</v>
      </c>
    </row>
    <row r="27" spans="1:8" x14ac:dyDescent="0.2">
      <c r="A27" s="82"/>
      <c r="B27" s="112" t="s">
        <v>450</v>
      </c>
      <c r="C27" s="84"/>
      <c r="D27" s="85">
        <v>150</v>
      </c>
      <c r="E27" s="86"/>
      <c r="F27" s="86"/>
      <c r="G27" s="153">
        <v>150</v>
      </c>
    </row>
    <row r="28" spans="1:8" x14ac:dyDescent="0.2">
      <c r="A28" s="82"/>
      <c r="B28" s="112" t="s">
        <v>452</v>
      </c>
      <c r="C28" s="84"/>
      <c r="D28" s="85"/>
      <c r="E28" s="86"/>
      <c r="F28" s="86"/>
      <c r="G28" s="153">
        <v>180</v>
      </c>
    </row>
    <row r="29" spans="1:8" x14ac:dyDescent="0.2">
      <c r="A29" s="82"/>
      <c r="B29" s="112" t="s">
        <v>453</v>
      </c>
      <c r="C29" s="84"/>
      <c r="D29" s="85"/>
      <c r="E29" s="86"/>
      <c r="F29" s="86"/>
      <c r="G29" s="153">
        <v>185</v>
      </c>
    </row>
    <row r="30" spans="1:8" x14ac:dyDescent="0.2">
      <c r="A30" s="82"/>
      <c r="B30" s="112" t="s">
        <v>454</v>
      </c>
      <c r="C30" s="84"/>
      <c r="D30" s="85"/>
      <c r="E30" s="86"/>
      <c r="F30" s="86"/>
      <c r="G30" s="153">
        <v>10</v>
      </c>
    </row>
    <row r="31" spans="1:8" x14ac:dyDescent="0.2">
      <c r="A31" s="82"/>
      <c r="B31" s="112" t="s">
        <v>455</v>
      </c>
      <c r="C31" s="84"/>
      <c r="D31" s="85"/>
      <c r="E31" s="86"/>
      <c r="F31" s="86"/>
      <c r="G31" s="153">
        <v>50</v>
      </c>
    </row>
    <row r="32" spans="1:8" x14ac:dyDescent="0.2">
      <c r="A32" s="82"/>
      <c r="B32" s="112" t="s">
        <v>456</v>
      </c>
      <c r="C32" s="84"/>
      <c r="D32" s="85"/>
      <c r="E32" s="86"/>
      <c r="F32" s="86"/>
      <c r="G32" s="153">
        <v>30</v>
      </c>
    </row>
    <row r="33" spans="1:8" x14ac:dyDescent="0.2">
      <c r="A33" s="82"/>
      <c r="B33" s="112" t="s">
        <v>457</v>
      </c>
      <c r="C33" s="84"/>
      <c r="D33" s="85"/>
      <c r="E33" s="86"/>
      <c r="F33" s="86"/>
      <c r="G33" s="153">
        <v>65</v>
      </c>
    </row>
    <row r="34" spans="1:8" x14ac:dyDescent="0.2">
      <c r="A34" s="82"/>
      <c r="B34" s="112" t="s">
        <v>458</v>
      </c>
      <c r="C34" s="84"/>
      <c r="D34" s="85"/>
      <c r="E34" s="86"/>
      <c r="F34" s="86"/>
      <c r="G34" s="153">
        <v>22</v>
      </c>
    </row>
    <row r="35" spans="1:8" x14ac:dyDescent="0.2">
      <c r="A35" s="82"/>
      <c r="B35" s="112" t="s">
        <v>459</v>
      </c>
      <c r="C35" s="84"/>
      <c r="D35" s="85"/>
      <c r="E35" s="86"/>
      <c r="F35" s="86"/>
      <c r="G35" s="153">
        <v>40</v>
      </c>
      <c r="H35" s="89"/>
    </row>
    <row r="36" spans="1:8" x14ac:dyDescent="0.2">
      <c r="A36" s="82"/>
      <c r="B36" s="112" t="s">
        <v>460</v>
      </c>
      <c r="C36" s="84"/>
      <c r="D36" s="85"/>
      <c r="E36" s="86"/>
      <c r="F36" s="86"/>
      <c r="G36" s="153">
        <v>20</v>
      </c>
      <c r="H36" s="89"/>
    </row>
    <row r="37" spans="1:8" x14ac:dyDescent="0.2">
      <c r="A37" s="82"/>
      <c r="B37" s="112" t="s">
        <v>461</v>
      </c>
      <c r="C37" s="84"/>
      <c r="D37" s="85"/>
      <c r="E37" s="86"/>
      <c r="F37" s="86"/>
      <c r="G37" s="153">
        <v>20</v>
      </c>
      <c r="H37" s="89"/>
    </row>
    <row r="38" spans="1:8" x14ac:dyDescent="0.2">
      <c r="A38" s="82"/>
      <c r="B38" s="112" t="s">
        <v>462</v>
      </c>
      <c r="C38" s="84"/>
      <c r="D38" s="85"/>
      <c r="E38" s="86"/>
      <c r="F38" s="86"/>
      <c r="G38" s="153">
        <v>10</v>
      </c>
      <c r="H38" s="89"/>
    </row>
    <row r="39" spans="1:8" hidden="1" x14ac:dyDescent="0.2">
      <c r="A39" s="82" t="s">
        <v>330</v>
      </c>
      <c r="B39" s="83" t="s">
        <v>331</v>
      </c>
      <c r="C39" s="84"/>
      <c r="D39" s="85">
        <v>2800</v>
      </c>
      <c r="E39" s="86">
        <f>D39+D39*10%</f>
        <v>3080</v>
      </c>
      <c r="F39" s="86" t="e">
        <f>#REF!+#REF!*10%</f>
        <v>#REF!</v>
      </c>
      <c r="G39" s="90"/>
    </row>
    <row r="40" spans="1:8" hidden="1" x14ac:dyDescent="0.2">
      <c r="A40" s="82" t="s">
        <v>275</v>
      </c>
      <c r="B40" s="83" t="s">
        <v>276</v>
      </c>
      <c r="C40" s="84" t="s">
        <v>274</v>
      </c>
      <c r="D40" s="85">
        <v>1200</v>
      </c>
      <c r="E40" s="86">
        <f>D40+D40*10%</f>
        <v>1320</v>
      </c>
      <c r="F40" s="86" t="e">
        <f>#REF!+#REF!*10%</f>
        <v>#REF!</v>
      </c>
      <c r="G40" s="90"/>
    </row>
    <row r="41" spans="1:8" x14ac:dyDescent="0.2">
      <c r="A41" s="82" t="s">
        <v>273</v>
      </c>
      <c r="B41" s="83" t="s">
        <v>278</v>
      </c>
      <c r="C41" s="84" t="s">
        <v>233</v>
      </c>
      <c r="D41" s="85">
        <v>380</v>
      </c>
      <c r="E41" s="86">
        <v>500</v>
      </c>
      <c r="F41" s="86">
        <v>600</v>
      </c>
      <c r="G41" s="91">
        <v>600</v>
      </c>
    </row>
    <row r="42" spans="1:8" x14ac:dyDescent="0.2">
      <c r="A42" s="82" t="s">
        <v>444</v>
      </c>
      <c r="B42" s="83" t="s">
        <v>29</v>
      </c>
      <c r="C42" s="84"/>
      <c r="D42" s="85">
        <v>380</v>
      </c>
      <c r="E42" s="86">
        <v>600</v>
      </c>
      <c r="F42" s="86">
        <v>600</v>
      </c>
      <c r="G42" s="87">
        <v>675</v>
      </c>
    </row>
    <row r="43" spans="1:8" x14ac:dyDescent="0.2">
      <c r="A43" s="82" t="s">
        <v>33</v>
      </c>
      <c r="B43" s="83" t="s">
        <v>34</v>
      </c>
      <c r="C43" s="84"/>
      <c r="D43" s="85">
        <v>400</v>
      </c>
      <c r="E43" s="86">
        <v>500</v>
      </c>
      <c r="F43" s="86">
        <v>600</v>
      </c>
      <c r="G43" s="87">
        <v>600</v>
      </c>
    </row>
    <row r="44" spans="1:8" x14ac:dyDescent="0.2">
      <c r="A44" s="82" t="s">
        <v>35</v>
      </c>
      <c r="B44" s="83" t="s">
        <v>36</v>
      </c>
      <c r="C44" s="84"/>
      <c r="D44" s="85">
        <v>380</v>
      </c>
      <c r="E44" s="86">
        <v>500</v>
      </c>
      <c r="F44" s="86">
        <v>600</v>
      </c>
      <c r="G44" s="87">
        <v>600</v>
      </c>
    </row>
    <row r="45" spans="1:8" x14ac:dyDescent="0.2">
      <c r="A45" s="82" t="s">
        <v>40</v>
      </c>
      <c r="B45" s="83" t="s">
        <v>41</v>
      </c>
      <c r="C45" s="84">
        <v>53481012</v>
      </c>
      <c r="D45" s="85">
        <v>1800</v>
      </c>
      <c r="E45" s="86">
        <v>3524</v>
      </c>
      <c r="F45" s="86">
        <v>3524</v>
      </c>
      <c r="G45" s="87">
        <f>ROUNDUP((F45+F45*10%), -1)</f>
        <v>3880</v>
      </c>
    </row>
    <row r="46" spans="1:8" ht="15.75" thickBot="1" x14ac:dyDescent="0.25">
      <c r="A46" s="92" t="s">
        <v>42</v>
      </c>
      <c r="B46" s="93" t="s">
        <v>43</v>
      </c>
      <c r="C46" s="94"/>
      <c r="D46" s="95">
        <v>2133.25</v>
      </c>
      <c r="E46" s="96">
        <v>4560</v>
      </c>
      <c r="F46" s="96">
        <v>4560</v>
      </c>
      <c r="G46" s="97">
        <f>ROUNDUP((F46+F46*10%), -1)</f>
        <v>5020</v>
      </c>
    </row>
    <row r="47" spans="1:8" hidden="1" x14ac:dyDescent="0.2">
      <c r="A47" s="98" t="s">
        <v>245</v>
      </c>
      <c r="B47" s="99" t="s">
        <v>37</v>
      </c>
      <c r="C47" s="100" t="s">
        <v>242</v>
      </c>
      <c r="D47" s="101">
        <v>1300</v>
      </c>
      <c r="E47" s="102">
        <f>D47+D47*10%</f>
        <v>1430</v>
      </c>
      <c r="F47" s="102" t="e">
        <f>#REF!+#REF!*10%</f>
        <v>#REF!</v>
      </c>
      <c r="G47" s="103"/>
    </row>
    <row r="48" spans="1:8" hidden="1" x14ac:dyDescent="0.2">
      <c r="A48" s="82" t="s">
        <v>246</v>
      </c>
      <c r="B48" s="83" t="s">
        <v>243</v>
      </c>
      <c r="C48" s="84" t="s">
        <v>244</v>
      </c>
      <c r="D48" s="85">
        <v>1783.43</v>
      </c>
      <c r="E48" s="86">
        <v>1970</v>
      </c>
      <c r="F48" s="86" t="e">
        <f>#REF!+#REF!*10%</f>
        <v>#REF!</v>
      </c>
      <c r="G48" s="90"/>
    </row>
    <row r="49" spans="1:7" hidden="1" x14ac:dyDescent="0.2">
      <c r="A49" s="82"/>
      <c r="B49" s="83" t="s">
        <v>316</v>
      </c>
      <c r="C49" s="84" t="s">
        <v>284</v>
      </c>
      <c r="D49" s="85">
        <v>0</v>
      </c>
      <c r="E49" s="86">
        <f>D49+D49*10%</f>
        <v>0</v>
      </c>
      <c r="F49" s="86">
        <v>90</v>
      </c>
      <c r="G49" s="90"/>
    </row>
    <row r="50" spans="1:7" ht="15.75" hidden="1" thickBot="1" x14ac:dyDescent="0.25">
      <c r="A50" s="92"/>
      <c r="B50" s="93" t="s">
        <v>32</v>
      </c>
      <c r="C50" s="94" t="s">
        <v>241</v>
      </c>
      <c r="D50" s="104">
        <v>0</v>
      </c>
      <c r="E50" s="96">
        <f>D50+D50*10%</f>
        <v>0</v>
      </c>
      <c r="F50" s="96" t="e">
        <f>#REF!+#REF!*10%</f>
        <v>#REF!</v>
      </c>
      <c r="G50" s="105"/>
    </row>
    <row r="51" spans="1:7" x14ac:dyDescent="0.2">
      <c r="A51" s="106"/>
      <c r="B51" s="107"/>
      <c r="C51" s="108"/>
      <c r="D51" s="109"/>
      <c r="E51" s="109"/>
    </row>
    <row r="52" spans="1:7" x14ac:dyDescent="0.2">
      <c r="A52" s="106"/>
      <c r="B52" s="107"/>
      <c r="C52" s="108"/>
      <c r="D52" s="109"/>
      <c r="E52" s="109"/>
    </row>
    <row r="53" spans="1:7" ht="15.75" x14ac:dyDescent="0.2">
      <c r="A53" s="111" t="s">
        <v>344</v>
      </c>
      <c r="B53" s="107"/>
      <c r="C53" s="108"/>
      <c r="D53" s="109"/>
      <c r="E53" s="109"/>
    </row>
    <row r="54" spans="1:7" x14ac:dyDescent="0.2">
      <c r="A54" s="112" t="s">
        <v>16</v>
      </c>
      <c r="B54" s="83" t="s">
        <v>236</v>
      </c>
      <c r="C54" s="84" t="s">
        <v>345</v>
      </c>
      <c r="D54" s="109"/>
      <c r="E54" s="109"/>
    </row>
    <row r="55" spans="1:7" x14ac:dyDescent="0.2">
      <c r="A55" s="112" t="s">
        <v>22</v>
      </c>
      <c r="B55" s="83" t="s">
        <v>23</v>
      </c>
      <c r="C55" s="84" t="s">
        <v>346</v>
      </c>
      <c r="D55" s="109"/>
      <c r="E55" s="109"/>
    </row>
    <row r="56" spans="1:7" x14ac:dyDescent="0.2">
      <c r="A56" s="112" t="s">
        <v>24</v>
      </c>
      <c r="B56" s="83" t="s">
        <v>319</v>
      </c>
      <c r="C56" s="84" t="s">
        <v>347</v>
      </c>
      <c r="D56" s="109"/>
      <c r="E56" s="109"/>
    </row>
    <row r="57" spans="1:7" x14ac:dyDescent="0.2">
      <c r="A57" s="112" t="s">
        <v>349</v>
      </c>
      <c r="B57" s="83" t="s">
        <v>276</v>
      </c>
      <c r="C57" s="84" t="s">
        <v>348</v>
      </c>
      <c r="D57" s="109"/>
      <c r="E57" s="109"/>
    </row>
    <row r="58" spans="1:7" ht="10.5" customHeight="1" x14ac:dyDescent="0.2">
      <c r="A58" s="106"/>
      <c r="B58" s="107"/>
      <c r="C58" s="108"/>
      <c r="D58" s="109"/>
      <c r="E58" s="109"/>
    </row>
    <row r="59" spans="1:7" ht="13.5" customHeight="1" thickBot="1" x14ac:dyDescent="0.25">
      <c r="A59" s="200" t="s">
        <v>335</v>
      </c>
      <c r="B59" s="200"/>
      <c r="C59" s="200"/>
      <c r="D59" s="200"/>
      <c r="E59" s="200"/>
      <c r="F59" s="200"/>
      <c r="G59" s="69">
        <v>41344</v>
      </c>
    </row>
    <row r="60" spans="1:7" ht="16.5" thickBot="1" x14ac:dyDescent="0.25">
      <c r="A60" s="156" t="s">
        <v>0</v>
      </c>
      <c r="B60" s="157" t="s">
        <v>1</v>
      </c>
      <c r="C60" s="158" t="s">
        <v>232</v>
      </c>
      <c r="D60" s="158" t="s">
        <v>2</v>
      </c>
      <c r="E60" s="158" t="s">
        <v>473</v>
      </c>
      <c r="F60" s="159" t="s">
        <v>366</v>
      </c>
      <c r="G60" s="159" t="s">
        <v>436</v>
      </c>
    </row>
    <row r="61" spans="1:7" x14ac:dyDescent="0.2">
      <c r="A61" s="154" t="s">
        <v>189</v>
      </c>
      <c r="B61" s="99" t="s">
        <v>45</v>
      </c>
      <c r="C61" s="100" t="s">
        <v>350</v>
      </c>
      <c r="D61" s="101">
        <v>1360</v>
      </c>
      <c r="E61" s="102">
        <v>1980</v>
      </c>
      <c r="F61" s="102">
        <v>1980</v>
      </c>
      <c r="G61" s="155">
        <f t="shared" ref="G61:G92" si="2">ROUNDUP((F61+F61*10%), -1)</f>
        <v>2180</v>
      </c>
    </row>
    <row r="62" spans="1:7" x14ac:dyDescent="0.2">
      <c r="A62" s="112" t="s">
        <v>190</v>
      </c>
      <c r="B62" s="83" t="s">
        <v>266</v>
      </c>
      <c r="C62" s="84">
        <v>53481000</v>
      </c>
      <c r="D62" s="85">
        <v>1457.47</v>
      </c>
      <c r="E62" s="86">
        <v>2380</v>
      </c>
      <c r="F62" s="86">
        <v>2380</v>
      </c>
      <c r="G62" s="87">
        <f t="shared" si="2"/>
        <v>2620</v>
      </c>
    </row>
    <row r="63" spans="1:7" x14ac:dyDescent="0.2">
      <c r="A63" s="112" t="s">
        <v>307</v>
      </c>
      <c r="B63" s="83" t="s">
        <v>308</v>
      </c>
      <c r="C63" s="84"/>
      <c r="D63" s="85">
        <v>1250</v>
      </c>
      <c r="E63" s="86">
        <v>1980</v>
      </c>
      <c r="F63" s="86">
        <v>1980</v>
      </c>
      <c r="G63" s="87">
        <f t="shared" si="2"/>
        <v>2180</v>
      </c>
    </row>
    <row r="64" spans="1:7" x14ac:dyDescent="0.2">
      <c r="A64" s="112" t="s">
        <v>191</v>
      </c>
      <c r="B64" s="83" t="s">
        <v>309</v>
      </c>
      <c r="C64" s="84" t="s">
        <v>267</v>
      </c>
      <c r="D64" s="85">
        <v>1498</v>
      </c>
      <c r="E64" s="86">
        <v>1980</v>
      </c>
      <c r="F64" s="86">
        <v>1980</v>
      </c>
      <c r="G64" s="87">
        <f t="shared" si="2"/>
        <v>2180</v>
      </c>
    </row>
    <row r="65" spans="1:7" x14ac:dyDescent="0.2">
      <c r="A65" s="112" t="s">
        <v>192</v>
      </c>
      <c r="B65" s="83" t="s">
        <v>47</v>
      </c>
      <c r="C65" s="84" t="s">
        <v>351</v>
      </c>
      <c r="D65" s="85">
        <v>2380</v>
      </c>
      <c r="E65" s="86">
        <v>2900</v>
      </c>
      <c r="F65" s="86">
        <v>2900</v>
      </c>
      <c r="G65" s="87">
        <f t="shared" si="2"/>
        <v>3190</v>
      </c>
    </row>
    <row r="66" spans="1:7" hidden="1" x14ac:dyDescent="0.2">
      <c r="A66" s="112" t="s">
        <v>339</v>
      </c>
      <c r="B66" s="83" t="s">
        <v>340</v>
      </c>
      <c r="C66" s="84"/>
      <c r="D66" s="85">
        <v>3500</v>
      </c>
      <c r="E66" s="86">
        <f>D66+D66*10%</f>
        <v>3850</v>
      </c>
      <c r="F66" s="86" t="e">
        <f>#REF!+#REF!*10%</f>
        <v>#REF!</v>
      </c>
      <c r="G66" s="87" t="e">
        <f t="shared" si="2"/>
        <v>#REF!</v>
      </c>
    </row>
    <row r="67" spans="1:7" x14ac:dyDescent="0.2">
      <c r="A67" s="112" t="s">
        <v>193</v>
      </c>
      <c r="B67" s="83" t="s">
        <v>53</v>
      </c>
      <c r="C67" s="84" t="s">
        <v>470</v>
      </c>
      <c r="D67" s="85">
        <v>3350</v>
      </c>
      <c r="E67" s="86">
        <v>3940</v>
      </c>
      <c r="F67" s="86">
        <v>3940</v>
      </c>
      <c r="G67" s="87">
        <f t="shared" si="2"/>
        <v>4340</v>
      </c>
    </row>
    <row r="68" spans="1:7" x14ac:dyDescent="0.2">
      <c r="A68" s="112" t="s">
        <v>194</v>
      </c>
      <c r="B68" s="83" t="s">
        <v>58</v>
      </c>
      <c r="C68" s="84"/>
      <c r="D68" s="85">
        <v>3400</v>
      </c>
      <c r="E68" s="86">
        <v>4560</v>
      </c>
      <c r="F68" s="86">
        <v>4560</v>
      </c>
      <c r="G68" s="87">
        <f t="shared" si="2"/>
        <v>5020</v>
      </c>
    </row>
    <row r="69" spans="1:7" x14ac:dyDescent="0.2">
      <c r="A69" s="112" t="s">
        <v>195</v>
      </c>
      <c r="B69" s="83" t="s">
        <v>63</v>
      </c>
      <c r="C69" s="84"/>
      <c r="D69" s="85">
        <v>4100</v>
      </c>
      <c r="E69" s="86">
        <v>5170</v>
      </c>
      <c r="F69" s="86">
        <v>5170</v>
      </c>
      <c r="G69" s="87">
        <f t="shared" si="2"/>
        <v>5690</v>
      </c>
    </row>
    <row r="70" spans="1:7" x14ac:dyDescent="0.2">
      <c r="A70" s="112" t="s">
        <v>196</v>
      </c>
      <c r="B70" s="83" t="s">
        <v>65</v>
      </c>
      <c r="C70" s="84"/>
      <c r="D70" s="85">
        <v>4800</v>
      </c>
      <c r="E70" s="86">
        <v>6050</v>
      </c>
      <c r="F70" s="86">
        <v>6050</v>
      </c>
      <c r="G70" s="87">
        <f t="shared" si="2"/>
        <v>6660</v>
      </c>
    </row>
    <row r="71" spans="1:7" x14ac:dyDescent="0.2">
      <c r="A71" s="112" t="s">
        <v>197</v>
      </c>
      <c r="B71" s="83" t="s">
        <v>67</v>
      </c>
      <c r="C71" s="84"/>
      <c r="D71" s="85">
        <v>5500</v>
      </c>
      <c r="E71" s="86">
        <v>6930</v>
      </c>
      <c r="F71" s="86">
        <v>6930</v>
      </c>
      <c r="G71" s="87">
        <f t="shared" si="2"/>
        <v>7630</v>
      </c>
    </row>
    <row r="72" spans="1:7" x14ac:dyDescent="0.2">
      <c r="A72" s="112" t="s">
        <v>198</v>
      </c>
      <c r="B72" s="83" t="s">
        <v>69</v>
      </c>
      <c r="C72" s="84"/>
      <c r="D72" s="85">
        <v>6200</v>
      </c>
      <c r="E72" s="86">
        <v>7920</v>
      </c>
      <c r="F72" s="86">
        <v>7920</v>
      </c>
      <c r="G72" s="87">
        <f t="shared" si="2"/>
        <v>8720</v>
      </c>
    </row>
    <row r="73" spans="1:7" x14ac:dyDescent="0.2">
      <c r="A73" s="112" t="s">
        <v>199</v>
      </c>
      <c r="B73" s="83" t="s">
        <v>71</v>
      </c>
      <c r="C73" s="84"/>
      <c r="D73" s="85">
        <v>7000</v>
      </c>
      <c r="E73" s="86">
        <v>8800</v>
      </c>
      <c r="F73" s="86">
        <v>8800</v>
      </c>
      <c r="G73" s="87">
        <f t="shared" si="2"/>
        <v>9680</v>
      </c>
    </row>
    <row r="74" spans="1:7" x14ac:dyDescent="0.2">
      <c r="A74" s="112" t="s">
        <v>200</v>
      </c>
      <c r="B74" s="83" t="s">
        <v>77</v>
      </c>
      <c r="C74" s="84"/>
      <c r="D74" s="85">
        <v>120</v>
      </c>
      <c r="E74" s="86">
        <v>380</v>
      </c>
      <c r="F74" s="86">
        <v>380</v>
      </c>
      <c r="G74" s="87">
        <f t="shared" si="2"/>
        <v>420</v>
      </c>
    </row>
    <row r="75" spans="1:7" x14ac:dyDescent="0.2">
      <c r="A75" s="112" t="s">
        <v>201</v>
      </c>
      <c r="B75" s="83" t="s">
        <v>474</v>
      </c>
      <c r="C75" s="84"/>
      <c r="D75" s="85">
        <v>430</v>
      </c>
      <c r="E75" s="86">
        <v>680</v>
      </c>
      <c r="F75" s="86">
        <v>680</v>
      </c>
      <c r="G75" s="87">
        <f t="shared" si="2"/>
        <v>750</v>
      </c>
    </row>
    <row r="76" spans="1:7" x14ac:dyDescent="0.2">
      <c r="A76" s="112" t="s">
        <v>202</v>
      </c>
      <c r="B76" s="83" t="s">
        <v>84</v>
      </c>
      <c r="C76" s="84"/>
      <c r="D76" s="85">
        <v>400</v>
      </c>
      <c r="E76" s="86">
        <v>540</v>
      </c>
      <c r="F76" s="86">
        <v>540</v>
      </c>
      <c r="G76" s="87">
        <f t="shared" si="2"/>
        <v>600</v>
      </c>
    </row>
    <row r="77" spans="1:7" x14ac:dyDescent="0.2">
      <c r="A77" s="113" t="s">
        <v>203</v>
      </c>
      <c r="B77" s="83" t="s">
        <v>204</v>
      </c>
      <c r="C77" s="84"/>
      <c r="D77" s="85">
        <v>850</v>
      </c>
      <c r="E77" s="86">
        <v>1320</v>
      </c>
      <c r="F77" s="86">
        <v>1320</v>
      </c>
      <c r="G77" s="87">
        <f t="shared" si="2"/>
        <v>1460</v>
      </c>
    </row>
    <row r="78" spans="1:7" x14ac:dyDescent="0.2">
      <c r="A78" s="113" t="s">
        <v>205</v>
      </c>
      <c r="B78" s="83" t="s">
        <v>187</v>
      </c>
      <c r="C78" s="84"/>
      <c r="D78" s="85">
        <v>850</v>
      </c>
      <c r="E78" s="86">
        <v>1320</v>
      </c>
      <c r="F78" s="86">
        <v>1320</v>
      </c>
      <c r="G78" s="87">
        <f t="shared" si="2"/>
        <v>1460</v>
      </c>
    </row>
    <row r="79" spans="1:7" x14ac:dyDescent="0.2">
      <c r="A79" s="112" t="s">
        <v>206</v>
      </c>
      <c r="B79" s="83" t="s">
        <v>93</v>
      </c>
      <c r="C79" s="84"/>
      <c r="D79" s="85">
        <v>190</v>
      </c>
      <c r="E79" s="86">
        <v>480</v>
      </c>
      <c r="F79" s="86">
        <v>480</v>
      </c>
      <c r="G79" s="87">
        <f t="shared" si="2"/>
        <v>530</v>
      </c>
    </row>
    <row r="80" spans="1:7" x14ac:dyDescent="0.2">
      <c r="A80" s="112" t="s">
        <v>207</v>
      </c>
      <c r="B80" s="83" t="s">
        <v>95</v>
      </c>
      <c r="C80" s="84"/>
      <c r="D80" s="85">
        <v>190</v>
      </c>
      <c r="E80" s="86">
        <v>540</v>
      </c>
      <c r="F80" s="86">
        <v>540</v>
      </c>
      <c r="G80" s="87">
        <f t="shared" si="2"/>
        <v>600</v>
      </c>
    </row>
    <row r="81" spans="1:7" x14ac:dyDescent="0.2">
      <c r="A81" s="112" t="s">
        <v>208</v>
      </c>
      <c r="B81" s="83" t="s">
        <v>101</v>
      </c>
      <c r="C81" s="84" t="s">
        <v>3</v>
      </c>
      <c r="D81" s="85">
        <v>58</v>
      </c>
      <c r="E81" s="86">
        <v>75</v>
      </c>
      <c r="F81" s="86">
        <v>75</v>
      </c>
      <c r="G81" s="87">
        <f t="shared" si="2"/>
        <v>90</v>
      </c>
    </row>
    <row r="82" spans="1:7" x14ac:dyDescent="0.2">
      <c r="A82" s="112" t="s">
        <v>209</v>
      </c>
      <c r="B82" s="83" t="s">
        <v>103</v>
      </c>
      <c r="C82" s="84" t="s">
        <v>6</v>
      </c>
      <c r="D82" s="85">
        <v>42</v>
      </c>
      <c r="E82" s="86">
        <v>50</v>
      </c>
      <c r="F82" s="86">
        <v>50</v>
      </c>
      <c r="G82" s="87">
        <f t="shared" si="2"/>
        <v>60</v>
      </c>
    </row>
    <row r="83" spans="1:7" x14ac:dyDescent="0.2">
      <c r="A83" s="112" t="s">
        <v>322</v>
      </c>
      <c r="B83" s="83" t="s">
        <v>5</v>
      </c>
      <c r="C83" s="84" t="s">
        <v>4</v>
      </c>
      <c r="D83" s="85">
        <v>7.28</v>
      </c>
      <c r="E83" s="86">
        <v>10</v>
      </c>
      <c r="F83" s="86">
        <v>10</v>
      </c>
      <c r="G83" s="87">
        <f t="shared" si="2"/>
        <v>20</v>
      </c>
    </row>
    <row r="84" spans="1:7" x14ac:dyDescent="0.2">
      <c r="A84" s="112" t="s">
        <v>210</v>
      </c>
      <c r="B84" s="83" t="s">
        <v>476</v>
      </c>
      <c r="C84" s="84"/>
      <c r="D84" s="85">
        <v>220</v>
      </c>
      <c r="E84" s="86">
        <v>275</v>
      </c>
      <c r="F84" s="86">
        <v>275</v>
      </c>
      <c r="G84" s="87">
        <f t="shared" si="2"/>
        <v>310</v>
      </c>
    </row>
    <row r="85" spans="1:7" x14ac:dyDescent="0.2">
      <c r="A85" s="112" t="s">
        <v>211</v>
      </c>
      <c r="B85" s="83" t="s">
        <v>294</v>
      </c>
      <c r="C85" s="84"/>
      <c r="D85" s="85">
        <v>45</v>
      </c>
      <c r="E85" s="86">
        <v>50</v>
      </c>
      <c r="F85" s="86">
        <v>60</v>
      </c>
      <c r="G85" s="87">
        <f t="shared" si="2"/>
        <v>70</v>
      </c>
    </row>
    <row r="86" spans="1:7" x14ac:dyDescent="0.2">
      <c r="A86" s="112" t="s">
        <v>212</v>
      </c>
      <c r="B86" s="83" t="s">
        <v>295</v>
      </c>
      <c r="C86" s="84"/>
      <c r="D86" s="85">
        <v>60</v>
      </c>
      <c r="E86" s="86">
        <v>70</v>
      </c>
      <c r="F86" s="86">
        <v>80</v>
      </c>
      <c r="G86" s="87">
        <f t="shared" si="2"/>
        <v>90</v>
      </c>
    </row>
    <row r="87" spans="1:7" x14ac:dyDescent="0.2">
      <c r="A87" s="112" t="s">
        <v>213</v>
      </c>
      <c r="B87" s="83" t="s">
        <v>296</v>
      </c>
      <c r="C87" s="84"/>
      <c r="D87" s="85">
        <v>75</v>
      </c>
      <c r="E87" s="86">
        <v>80</v>
      </c>
      <c r="F87" s="86">
        <v>90</v>
      </c>
      <c r="G87" s="87">
        <f t="shared" si="2"/>
        <v>100</v>
      </c>
    </row>
    <row r="88" spans="1:7" x14ac:dyDescent="0.2">
      <c r="A88" s="112" t="s">
        <v>214</v>
      </c>
      <c r="B88" s="83" t="s">
        <v>297</v>
      </c>
      <c r="C88" s="84"/>
      <c r="D88" s="85">
        <v>85</v>
      </c>
      <c r="E88" s="86">
        <v>90</v>
      </c>
      <c r="F88" s="86">
        <v>100</v>
      </c>
      <c r="G88" s="87">
        <f t="shared" si="2"/>
        <v>110</v>
      </c>
    </row>
    <row r="89" spans="1:7" x14ac:dyDescent="0.2">
      <c r="A89" s="112" t="s">
        <v>215</v>
      </c>
      <c r="B89" s="83" t="s">
        <v>298</v>
      </c>
      <c r="C89" s="84"/>
      <c r="D89" s="85">
        <v>100</v>
      </c>
      <c r="E89" s="86">
        <f>D89+D89*10%</f>
        <v>110</v>
      </c>
      <c r="F89" s="86">
        <v>130</v>
      </c>
      <c r="G89" s="87">
        <f t="shared" si="2"/>
        <v>150</v>
      </c>
    </row>
    <row r="90" spans="1:7" x14ac:dyDescent="0.2">
      <c r="A90" s="112" t="s">
        <v>216</v>
      </c>
      <c r="B90" s="83" t="s">
        <v>299</v>
      </c>
      <c r="C90" s="84"/>
      <c r="D90" s="85">
        <v>120</v>
      </c>
      <c r="E90" s="86">
        <v>130</v>
      </c>
      <c r="F90" s="86">
        <v>140</v>
      </c>
      <c r="G90" s="87">
        <f t="shared" si="2"/>
        <v>160</v>
      </c>
    </row>
    <row r="91" spans="1:7" x14ac:dyDescent="0.2">
      <c r="A91" s="112" t="s">
        <v>217</v>
      </c>
      <c r="B91" s="83" t="s">
        <v>300</v>
      </c>
      <c r="C91" s="84"/>
      <c r="D91" s="85">
        <v>130</v>
      </c>
      <c r="E91" s="86">
        <v>140</v>
      </c>
      <c r="F91" s="86">
        <v>160</v>
      </c>
      <c r="G91" s="87">
        <f t="shared" si="2"/>
        <v>180</v>
      </c>
    </row>
    <row r="92" spans="1:7" x14ac:dyDescent="0.2">
      <c r="A92" s="112" t="s">
        <v>218</v>
      </c>
      <c r="B92" s="83" t="s">
        <v>301</v>
      </c>
      <c r="C92" s="84"/>
      <c r="D92" s="85">
        <v>150</v>
      </c>
      <c r="E92" s="86">
        <v>160</v>
      </c>
      <c r="F92" s="86">
        <v>180</v>
      </c>
      <c r="G92" s="87">
        <f t="shared" si="2"/>
        <v>200</v>
      </c>
    </row>
    <row r="93" spans="1:7" x14ac:dyDescent="0.2">
      <c r="A93" s="112" t="s">
        <v>219</v>
      </c>
      <c r="B93" s="83" t="s">
        <v>302</v>
      </c>
      <c r="C93" s="84"/>
      <c r="D93" s="85">
        <v>170</v>
      </c>
      <c r="E93" s="86">
        <v>180</v>
      </c>
      <c r="F93" s="86">
        <v>200</v>
      </c>
      <c r="G93" s="87">
        <f t="shared" ref="G93:G112" si="3">ROUNDUP((F93+F93*10%), -1)</f>
        <v>220</v>
      </c>
    </row>
    <row r="94" spans="1:7" x14ac:dyDescent="0.2">
      <c r="A94" s="112" t="s">
        <v>220</v>
      </c>
      <c r="B94" s="83" t="s">
        <v>221</v>
      </c>
      <c r="C94" s="84"/>
      <c r="D94" s="85">
        <v>200</v>
      </c>
      <c r="E94" s="86">
        <v>250</v>
      </c>
      <c r="F94" s="86">
        <v>250</v>
      </c>
      <c r="G94" s="87">
        <f t="shared" si="3"/>
        <v>280</v>
      </c>
    </row>
    <row r="95" spans="1:7" x14ac:dyDescent="0.2">
      <c r="A95" s="112" t="s">
        <v>356</v>
      </c>
      <c r="B95" s="83" t="s">
        <v>357</v>
      </c>
      <c r="C95" s="84">
        <v>53680000</v>
      </c>
      <c r="D95" s="85">
        <v>176</v>
      </c>
      <c r="E95" s="86">
        <v>210</v>
      </c>
      <c r="F95" s="86">
        <v>210</v>
      </c>
      <c r="G95" s="87">
        <f t="shared" si="3"/>
        <v>240</v>
      </c>
    </row>
    <row r="96" spans="1:7" x14ac:dyDescent="0.2">
      <c r="A96" s="112" t="s">
        <v>362</v>
      </c>
      <c r="B96" s="83" t="s">
        <v>363</v>
      </c>
      <c r="C96" s="84"/>
      <c r="D96" s="85">
        <v>210</v>
      </c>
      <c r="E96" s="86">
        <v>270</v>
      </c>
      <c r="F96" s="86">
        <v>270</v>
      </c>
      <c r="G96" s="87">
        <f t="shared" si="3"/>
        <v>300</v>
      </c>
    </row>
    <row r="97" spans="1:7" x14ac:dyDescent="0.2">
      <c r="A97" s="112" t="s">
        <v>447</v>
      </c>
      <c r="B97" s="83" t="s">
        <v>449</v>
      </c>
      <c r="C97" s="84"/>
      <c r="D97" s="85"/>
      <c r="E97" s="86">
        <v>320</v>
      </c>
      <c r="F97" s="86">
        <v>320</v>
      </c>
      <c r="G97" s="87">
        <f t="shared" si="3"/>
        <v>360</v>
      </c>
    </row>
    <row r="98" spans="1:7" x14ac:dyDescent="0.2">
      <c r="A98" s="112" t="s">
        <v>364</v>
      </c>
      <c r="B98" s="83" t="s">
        <v>365</v>
      </c>
      <c r="C98" s="84"/>
      <c r="D98" s="85">
        <v>520</v>
      </c>
      <c r="E98" s="86">
        <v>610</v>
      </c>
      <c r="F98" s="86">
        <v>610</v>
      </c>
      <c r="G98" s="87">
        <f t="shared" si="3"/>
        <v>680</v>
      </c>
    </row>
    <row r="99" spans="1:7" x14ac:dyDescent="0.2">
      <c r="A99" s="112" t="s">
        <v>355</v>
      </c>
      <c r="B99" s="83" t="s">
        <v>358</v>
      </c>
      <c r="C99" s="84"/>
      <c r="D99" s="85">
        <v>35</v>
      </c>
      <c r="E99" s="86">
        <v>140</v>
      </c>
      <c r="F99" s="86">
        <v>140</v>
      </c>
      <c r="G99" s="87">
        <f t="shared" si="3"/>
        <v>160</v>
      </c>
    </row>
    <row r="100" spans="1:7" x14ac:dyDescent="0.2">
      <c r="A100" s="112" t="s">
        <v>353</v>
      </c>
      <c r="B100" s="83" t="s">
        <v>359</v>
      </c>
      <c r="C100" s="84"/>
      <c r="D100" s="85">
        <v>16</v>
      </c>
      <c r="E100" s="86">
        <v>125</v>
      </c>
      <c r="F100" s="86">
        <v>125</v>
      </c>
      <c r="G100" s="87">
        <f t="shared" si="3"/>
        <v>140</v>
      </c>
    </row>
    <row r="101" spans="1:7" x14ac:dyDescent="0.2">
      <c r="A101" s="112" t="s">
        <v>352</v>
      </c>
      <c r="B101" s="83" t="s">
        <v>360</v>
      </c>
      <c r="C101" s="84"/>
      <c r="D101" s="85">
        <v>16</v>
      </c>
      <c r="E101" s="86">
        <v>84</v>
      </c>
      <c r="F101" s="86">
        <v>84</v>
      </c>
      <c r="G101" s="87">
        <f t="shared" si="3"/>
        <v>100</v>
      </c>
    </row>
    <row r="102" spans="1:7" x14ac:dyDescent="0.2">
      <c r="A102" s="112" t="s">
        <v>354</v>
      </c>
      <c r="B102" s="83" t="s">
        <v>361</v>
      </c>
      <c r="C102" s="84"/>
      <c r="D102" s="85">
        <v>20</v>
      </c>
      <c r="E102" s="86">
        <v>45</v>
      </c>
      <c r="F102" s="86">
        <v>45</v>
      </c>
      <c r="G102" s="87">
        <f t="shared" si="3"/>
        <v>50</v>
      </c>
    </row>
    <row r="103" spans="1:7" x14ac:dyDescent="0.2">
      <c r="A103" s="112" t="s">
        <v>497</v>
      </c>
      <c r="B103" s="83" t="s">
        <v>498</v>
      </c>
      <c r="C103" s="84"/>
      <c r="D103" s="85"/>
      <c r="E103" s="86"/>
      <c r="F103" s="86"/>
      <c r="G103" s="87">
        <v>25</v>
      </c>
    </row>
    <row r="104" spans="1:7" x14ac:dyDescent="0.2">
      <c r="A104" s="112" t="s">
        <v>223</v>
      </c>
      <c r="B104" s="83" t="s">
        <v>174</v>
      </c>
      <c r="C104" s="84"/>
      <c r="D104" s="85">
        <v>60</v>
      </c>
      <c r="E104" s="86">
        <v>80</v>
      </c>
      <c r="F104" s="86">
        <v>80</v>
      </c>
      <c r="G104" s="87">
        <f t="shared" si="3"/>
        <v>90</v>
      </c>
    </row>
    <row r="105" spans="1:7" x14ac:dyDescent="0.2">
      <c r="A105" s="112" t="s">
        <v>224</v>
      </c>
      <c r="B105" s="83" t="s">
        <v>135</v>
      </c>
      <c r="C105" s="84"/>
      <c r="D105" s="85">
        <v>280</v>
      </c>
      <c r="E105" s="86">
        <v>460</v>
      </c>
      <c r="F105" s="86">
        <v>460</v>
      </c>
      <c r="G105" s="87">
        <f t="shared" si="3"/>
        <v>510</v>
      </c>
    </row>
    <row r="106" spans="1:7" x14ac:dyDescent="0.2">
      <c r="A106" s="112" t="s">
        <v>225</v>
      </c>
      <c r="B106" s="83" t="s">
        <v>183</v>
      </c>
      <c r="C106" s="84"/>
      <c r="D106" s="85">
        <v>55</v>
      </c>
      <c r="E106" s="86">
        <v>72</v>
      </c>
      <c r="F106" s="86">
        <v>72</v>
      </c>
      <c r="G106" s="87">
        <f t="shared" si="3"/>
        <v>80</v>
      </c>
    </row>
    <row r="107" spans="1:7" x14ac:dyDescent="0.2">
      <c r="A107" s="112" t="s">
        <v>226</v>
      </c>
      <c r="B107" s="83" t="s">
        <v>227</v>
      </c>
      <c r="C107" s="84"/>
      <c r="D107" s="85">
        <v>60</v>
      </c>
      <c r="E107" s="86">
        <v>80</v>
      </c>
      <c r="F107" s="86">
        <v>80</v>
      </c>
      <c r="G107" s="87">
        <f t="shared" si="3"/>
        <v>90</v>
      </c>
    </row>
    <row r="108" spans="1:7" x14ac:dyDescent="0.2">
      <c r="A108" s="112" t="s">
        <v>228</v>
      </c>
      <c r="B108" s="83" t="s">
        <v>185</v>
      </c>
      <c r="C108" s="84"/>
      <c r="D108" s="85">
        <v>100</v>
      </c>
      <c r="E108" s="86">
        <v>135</v>
      </c>
      <c r="F108" s="86">
        <v>135</v>
      </c>
      <c r="G108" s="87">
        <f t="shared" si="3"/>
        <v>150</v>
      </c>
    </row>
    <row r="109" spans="1:7" x14ac:dyDescent="0.2">
      <c r="A109" s="112" t="s">
        <v>229</v>
      </c>
      <c r="B109" s="83" t="s">
        <v>303</v>
      </c>
      <c r="C109" s="84"/>
      <c r="D109" s="85">
        <v>302.60000000000002</v>
      </c>
      <c r="E109" s="86">
        <v>1490</v>
      </c>
      <c r="F109" s="86">
        <v>1490</v>
      </c>
      <c r="G109" s="87">
        <f t="shared" si="3"/>
        <v>1640</v>
      </c>
    </row>
    <row r="110" spans="1:7" x14ac:dyDescent="0.2">
      <c r="A110" s="112" t="s">
        <v>230</v>
      </c>
      <c r="B110" s="83" t="s">
        <v>282</v>
      </c>
      <c r="C110" s="84"/>
      <c r="D110" s="85">
        <v>250</v>
      </c>
      <c r="E110" s="86">
        <v>880</v>
      </c>
      <c r="F110" s="86">
        <v>880</v>
      </c>
      <c r="G110" s="87">
        <f t="shared" si="3"/>
        <v>970</v>
      </c>
    </row>
    <row r="111" spans="1:7" x14ac:dyDescent="0.2">
      <c r="A111" s="112" t="s">
        <v>341</v>
      </c>
      <c r="B111" s="83" t="s">
        <v>222</v>
      </c>
      <c r="C111" s="84"/>
      <c r="D111" s="85">
        <v>350</v>
      </c>
      <c r="E111" s="86">
        <v>880</v>
      </c>
      <c r="F111" s="86">
        <v>880</v>
      </c>
      <c r="G111" s="87">
        <f t="shared" si="3"/>
        <v>970</v>
      </c>
    </row>
    <row r="112" spans="1:7" x14ac:dyDescent="0.2">
      <c r="A112" s="112" t="s">
        <v>231</v>
      </c>
      <c r="B112" s="83" t="s">
        <v>139</v>
      </c>
      <c r="C112" s="84"/>
      <c r="D112" s="85">
        <v>40</v>
      </c>
      <c r="E112" s="86">
        <v>55</v>
      </c>
      <c r="F112" s="86">
        <v>55</v>
      </c>
      <c r="G112" s="87">
        <f t="shared" si="3"/>
        <v>70</v>
      </c>
    </row>
    <row r="113" spans="1:7" ht="24.95" customHeight="1" thickBot="1" x14ac:dyDescent="0.25">
      <c r="A113" s="200" t="s">
        <v>332</v>
      </c>
      <c r="B113" s="200"/>
      <c r="C113" s="200"/>
      <c r="D113" s="200"/>
      <c r="E113" s="200"/>
      <c r="F113" s="200"/>
      <c r="G113" s="69">
        <v>41344</v>
      </c>
    </row>
    <row r="114" spans="1:7" ht="15.75" x14ac:dyDescent="0.2">
      <c r="A114" s="71" t="s">
        <v>0</v>
      </c>
      <c r="B114" s="72" t="s">
        <v>1</v>
      </c>
      <c r="C114" s="73" t="s">
        <v>232</v>
      </c>
      <c r="D114" s="73" t="s">
        <v>2</v>
      </c>
      <c r="E114" s="73" t="s">
        <v>473</v>
      </c>
      <c r="F114" s="74" t="s">
        <v>366</v>
      </c>
      <c r="G114" s="74" t="s">
        <v>436</v>
      </c>
    </row>
    <row r="115" spans="1:7" x14ac:dyDescent="0.2">
      <c r="A115" s="112" t="s">
        <v>336</v>
      </c>
      <c r="B115" s="83" t="s">
        <v>337</v>
      </c>
      <c r="C115" s="84"/>
      <c r="D115" s="85">
        <v>120</v>
      </c>
      <c r="E115" s="86">
        <v>165</v>
      </c>
      <c r="F115" s="86">
        <v>165</v>
      </c>
      <c r="G115" s="87">
        <f t="shared" ref="G115:G140" si="4">ROUNDUP((F115+F115*10%), -1)</f>
        <v>190</v>
      </c>
    </row>
    <row r="116" spans="1:7" x14ac:dyDescent="0.2">
      <c r="A116" s="112" t="s">
        <v>44</v>
      </c>
      <c r="B116" s="83" t="s">
        <v>45</v>
      </c>
      <c r="C116" s="84"/>
      <c r="D116" s="85">
        <v>3100</v>
      </c>
      <c r="E116" s="86">
        <v>3960</v>
      </c>
      <c r="F116" s="86">
        <v>3960</v>
      </c>
      <c r="G116" s="87">
        <f t="shared" si="4"/>
        <v>4360</v>
      </c>
    </row>
    <row r="117" spans="1:7" x14ac:dyDescent="0.2">
      <c r="A117" s="112" t="s">
        <v>105</v>
      </c>
      <c r="B117" s="83" t="s">
        <v>106</v>
      </c>
      <c r="C117" s="84"/>
      <c r="D117" s="85">
        <v>4000</v>
      </c>
      <c r="E117" s="86">
        <v>4620</v>
      </c>
      <c r="F117" s="86">
        <v>4620</v>
      </c>
      <c r="G117" s="87">
        <f t="shared" si="4"/>
        <v>5090</v>
      </c>
    </row>
    <row r="118" spans="1:7" x14ac:dyDescent="0.2">
      <c r="A118" s="112" t="s">
        <v>280</v>
      </c>
      <c r="B118" s="83" t="s">
        <v>306</v>
      </c>
      <c r="C118" s="84"/>
      <c r="D118" s="85">
        <v>3070</v>
      </c>
      <c r="E118" s="86">
        <v>3900</v>
      </c>
      <c r="F118" s="86">
        <v>3900</v>
      </c>
      <c r="G118" s="87">
        <f t="shared" si="4"/>
        <v>4290</v>
      </c>
    </row>
    <row r="119" spans="1:7" x14ac:dyDescent="0.2">
      <c r="A119" s="112" t="s">
        <v>46</v>
      </c>
      <c r="B119" s="83" t="s">
        <v>47</v>
      </c>
      <c r="C119" s="84"/>
      <c r="D119" s="85">
        <v>5230</v>
      </c>
      <c r="E119" s="86">
        <v>5830</v>
      </c>
      <c r="F119" s="86">
        <v>5830</v>
      </c>
      <c r="G119" s="87">
        <f t="shared" si="4"/>
        <v>6420</v>
      </c>
    </row>
    <row r="120" spans="1:7" x14ac:dyDescent="0.2">
      <c r="A120" s="112" t="s">
        <v>48</v>
      </c>
      <c r="B120" s="83" t="s">
        <v>49</v>
      </c>
      <c r="C120" s="84"/>
      <c r="D120" s="85">
        <v>2900</v>
      </c>
      <c r="E120" s="86">
        <v>3630</v>
      </c>
      <c r="F120" s="86">
        <v>3630</v>
      </c>
      <c r="G120" s="87">
        <f t="shared" si="4"/>
        <v>4000</v>
      </c>
    </row>
    <row r="121" spans="1:7" x14ac:dyDescent="0.2">
      <c r="A121" s="112" t="s">
        <v>51</v>
      </c>
      <c r="B121" s="83" t="s">
        <v>263</v>
      </c>
      <c r="C121" s="84"/>
      <c r="D121" s="85">
        <v>5700</v>
      </c>
      <c r="E121" s="86">
        <v>7260</v>
      </c>
      <c r="F121" s="86">
        <v>7260</v>
      </c>
      <c r="G121" s="87">
        <f t="shared" si="4"/>
        <v>7990</v>
      </c>
    </row>
    <row r="122" spans="1:7" x14ac:dyDescent="0.2">
      <c r="A122" s="112" t="s">
        <v>250</v>
      </c>
      <c r="B122" s="83" t="s">
        <v>251</v>
      </c>
      <c r="C122" s="84"/>
      <c r="D122" s="85">
        <v>6270</v>
      </c>
      <c r="E122" s="86">
        <v>8930</v>
      </c>
      <c r="F122" s="86">
        <v>8930</v>
      </c>
      <c r="G122" s="87">
        <f t="shared" si="4"/>
        <v>9830</v>
      </c>
    </row>
    <row r="123" spans="1:7" s="81" customFormat="1" ht="29.25" customHeight="1" x14ac:dyDescent="0.2">
      <c r="A123" s="118" t="s">
        <v>248</v>
      </c>
      <c r="B123" s="119" t="s">
        <v>256</v>
      </c>
      <c r="C123" s="120" t="s">
        <v>281</v>
      </c>
      <c r="D123" s="86">
        <v>3453.24</v>
      </c>
      <c r="E123" s="86">
        <v>8830</v>
      </c>
      <c r="F123" s="86">
        <v>8830</v>
      </c>
      <c r="G123" s="87">
        <f t="shared" si="4"/>
        <v>9720</v>
      </c>
    </row>
    <row r="124" spans="1:7" x14ac:dyDescent="0.2">
      <c r="A124" s="112" t="s">
        <v>52</v>
      </c>
      <c r="B124" s="83" t="s">
        <v>53</v>
      </c>
      <c r="C124" s="84"/>
      <c r="D124" s="85">
        <v>4900</v>
      </c>
      <c r="E124" s="86">
        <v>7800</v>
      </c>
      <c r="F124" s="86">
        <v>7800</v>
      </c>
      <c r="G124" s="87">
        <f t="shared" si="4"/>
        <v>8580</v>
      </c>
    </row>
    <row r="125" spans="1:7" hidden="1" x14ac:dyDescent="0.2">
      <c r="A125" s="112" t="s">
        <v>54</v>
      </c>
      <c r="B125" s="83" t="s">
        <v>55</v>
      </c>
      <c r="C125" s="84"/>
      <c r="D125" s="85">
        <v>3416</v>
      </c>
      <c r="E125" s="86">
        <v>3960</v>
      </c>
      <c r="F125" s="86" t="e">
        <f>#REF!+#REF!*10%</f>
        <v>#REF!</v>
      </c>
      <c r="G125" s="87" t="e">
        <f t="shared" si="4"/>
        <v>#REF!</v>
      </c>
    </row>
    <row r="126" spans="1:7" x14ac:dyDescent="0.2">
      <c r="A126" s="112" t="s">
        <v>499</v>
      </c>
      <c r="B126" s="83" t="s">
        <v>500</v>
      </c>
      <c r="C126" s="84"/>
      <c r="D126" s="85"/>
      <c r="E126" s="86"/>
      <c r="F126" s="86"/>
      <c r="G126" s="87">
        <v>9600</v>
      </c>
    </row>
    <row r="127" spans="1:7" x14ac:dyDescent="0.2">
      <c r="A127" s="112" t="s">
        <v>56</v>
      </c>
      <c r="B127" s="83" t="s">
        <v>254</v>
      </c>
      <c r="C127" s="84"/>
      <c r="D127" s="85">
        <v>7400</v>
      </c>
      <c r="E127" s="86">
        <f>D127+D127*10%</f>
        <v>8140</v>
      </c>
      <c r="F127" s="86">
        <v>8140</v>
      </c>
      <c r="G127" s="87">
        <f t="shared" si="4"/>
        <v>8960</v>
      </c>
    </row>
    <row r="128" spans="1:7" x14ac:dyDescent="0.2">
      <c r="A128" s="112" t="s">
        <v>38</v>
      </c>
      <c r="B128" s="83" t="s">
        <v>252</v>
      </c>
      <c r="C128" s="84">
        <v>53481001</v>
      </c>
      <c r="D128" s="85">
        <v>6377.47</v>
      </c>
      <c r="E128" s="86">
        <v>9350</v>
      </c>
      <c r="F128" s="86">
        <v>9350</v>
      </c>
      <c r="G128" s="87">
        <f t="shared" si="4"/>
        <v>10290</v>
      </c>
    </row>
    <row r="129" spans="1:7" ht="27" customHeight="1" x14ac:dyDescent="0.2">
      <c r="A129" s="112" t="s">
        <v>257</v>
      </c>
      <c r="B129" s="83" t="s">
        <v>255</v>
      </c>
      <c r="C129" s="120" t="s">
        <v>269</v>
      </c>
      <c r="D129" s="85">
        <v>5042</v>
      </c>
      <c r="E129" s="86">
        <v>8960</v>
      </c>
      <c r="F129" s="86">
        <v>8960</v>
      </c>
      <c r="G129" s="87">
        <f t="shared" si="4"/>
        <v>9860</v>
      </c>
    </row>
    <row r="130" spans="1:7" x14ac:dyDescent="0.2">
      <c r="A130" s="112" t="s">
        <v>57</v>
      </c>
      <c r="B130" s="83" t="s">
        <v>58</v>
      </c>
      <c r="C130" s="84"/>
      <c r="D130" s="85">
        <v>6100</v>
      </c>
      <c r="E130" s="86">
        <v>8700</v>
      </c>
      <c r="F130" s="86">
        <v>8700</v>
      </c>
      <c r="G130" s="87">
        <f t="shared" si="4"/>
        <v>9570</v>
      </c>
    </row>
    <row r="131" spans="1:7" x14ac:dyDescent="0.2">
      <c r="A131" s="112" t="s">
        <v>59</v>
      </c>
      <c r="B131" s="83" t="s">
        <v>60</v>
      </c>
      <c r="C131" s="84"/>
      <c r="D131" s="85">
        <v>8439.2000000000007</v>
      </c>
      <c r="E131" s="86">
        <v>10460</v>
      </c>
      <c r="F131" s="86">
        <v>10460</v>
      </c>
      <c r="G131" s="87">
        <f t="shared" si="4"/>
        <v>11510</v>
      </c>
    </row>
    <row r="132" spans="1:7" x14ac:dyDescent="0.2">
      <c r="A132" s="112" t="s">
        <v>61</v>
      </c>
      <c r="B132" s="83" t="s">
        <v>253</v>
      </c>
      <c r="C132" s="84"/>
      <c r="D132" s="85">
        <v>8100</v>
      </c>
      <c r="E132" s="86">
        <v>11130</v>
      </c>
      <c r="F132" s="86">
        <v>11130</v>
      </c>
      <c r="G132" s="87">
        <f t="shared" si="4"/>
        <v>12250</v>
      </c>
    </row>
    <row r="133" spans="1:7" x14ac:dyDescent="0.2">
      <c r="A133" s="112" t="s">
        <v>272</v>
      </c>
      <c r="B133" s="83" t="s">
        <v>260</v>
      </c>
      <c r="C133" s="84" t="s">
        <v>271</v>
      </c>
      <c r="D133" s="85">
        <v>8138.1</v>
      </c>
      <c r="E133" s="86">
        <v>13790</v>
      </c>
      <c r="F133" s="86">
        <v>13790</v>
      </c>
      <c r="G133" s="87">
        <f t="shared" si="4"/>
        <v>15170</v>
      </c>
    </row>
    <row r="134" spans="1:7" x14ac:dyDescent="0.2">
      <c r="A134" s="112" t="s">
        <v>62</v>
      </c>
      <c r="B134" s="83" t="s">
        <v>63</v>
      </c>
      <c r="C134" s="84"/>
      <c r="D134" s="85">
        <v>7300</v>
      </c>
      <c r="E134" s="86">
        <v>12020</v>
      </c>
      <c r="F134" s="86">
        <v>12020</v>
      </c>
      <c r="G134" s="87">
        <f t="shared" si="4"/>
        <v>13230</v>
      </c>
    </row>
    <row r="135" spans="1:7" x14ac:dyDescent="0.2">
      <c r="A135" s="112" t="s">
        <v>64</v>
      </c>
      <c r="B135" s="83" t="s">
        <v>65</v>
      </c>
      <c r="C135" s="84"/>
      <c r="D135" s="85">
        <v>8400</v>
      </c>
      <c r="E135" s="86">
        <v>13450</v>
      </c>
      <c r="F135" s="86">
        <v>13450</v>
      </c>
      <c r="G135" s="87">
        <f t="shared" si="4"/>
        <v>14800</v>
      </c>
    </row>
    <row r="136" spans="1:7" x14ac:dyDescent="0.2">
      <c r="A136" s="112" t="s">
        <v>66</v>
      </c>
      <c r="B136" s="83" t="s">
        <v>67</v>
      </c>
      <c r="C136" s="84"/>
      <c r="D136" s="85">
        <v>9600</v>
      </c>
      <c r="E136" s="86">
        <v>14880</v>
      </c>
      <c r="F136" s="86">
        <v>14880</v>
      </c>
      <c r="G136" s="87">
        <f t="shared" si="4"/>
        <v>16370</v>
      </c>
    </row>
    <row r="137" spans="1:7" x14ac:dyDescent="0.2">
      <c r="A137" s="112" t="s">
        <v>68</v>
      </c>
      <c r="B137" s="83" t="s">
        <v>69</v>
      </c>
      <c r="C137" s="84"/>
      <c r="D137" s="85">
        <v>10800</v>
      </c>
      <c r="E137" s="86">
        <v>15880</v>
      </c>
      <c r="F137" s="86">
        <v>15880</v>
      </c>
      <c r="G137" s="87">
        <f t="shared" si="4"/>
        <v>17470</v>
      </c>
    </row>
    <row r="138" spans="1:7" x14ac:dyDescent="0.2">
      <c r="A138" s="112" t="s">
        <v>68</v>
      </c>
      <c r="B138" s="83" t="s">
        <v>463</v>
      </c>
      <c r="C138" s="84"/>
      <c r="D138" s="85"/>
      <c r="E138" s="86">
        <v>15880</v>
      </c>
      <c r="F138" s="86">
        <v>15880</v>
      </c>
      <c r="G138" s="87">
        <f t="shared" si="4"/>
        <v>17470</v>
      </c>
    </row>
    <row r="139" spans="1:7" x14ac:dyDescent="0.2">
      <c r="A139" s="112" t="s">
        <v>70</v>
      </c>
      <c r="B139" s="83" t="s">
        <v>71</v>
      </c>
      <c r="C139" s="84"/>
      <c r="D139" s="85">
        <v>11900</v>
      </c>
      <c r="E139" s="86">
        <v>16740</v>
      </c>
      <c r="F139" s="86">
        <v>16740</v>
      </c>
      <c r="G139" s="87">
        <f t="shared" si="4"/>
        <v>18420</v>
      </c>
    </row>
    <row r="140" spans="1:7" x14ac:dyDescent="0.2">
      <c r="A140" s="112" t="s">
        <v>72</v>
      </c>
      <c r="B140" s="83" t="s">
        <v>73</v>
      </c>
      <c r="C140" s="84"/>
      <c r="D140" s="85">
        <v>95</v>
      </c>
      <c r="E140" s="86">
        <v>360</v>
      </c>
      <c r="F140" s="86">
        <v>360</v>
      </c>
      <c r="G140" s="87">
        <f t="shared" si="4"/>
        <v>400</v>
      </c>
    </row>
    <row r="141" spans="1:7" x14ac:dyDescent="0.2">
      <c r="A141" s="112" t="s">
        <v>74</v>
      </c>
      <c r="B141" s="83" t="s">
        <v>75</v>
      </c>
      <c r="C141" s="84"/>
      <c r="D141" s="85">
        <v>95</v>
      </c>
      <c r="E141" s="86">
        <v>125</v>
      </c>
      <c r="F141" s="86">
        <v>125</v>
      </c>
      <c r="G141" s="87">
        <f t="shared" ref="G141:G183" si="5">ROUNDUP((F141+F141*10%), -1)</f>
        <v>140</v>
      </c>
    </row>
    <row r="142" spans="1:7" x14ac:dyDescent="0.2">
      <c r="A142" s="112" t="s">
        <v>76</v>
      </c>
      <c r="B142" s="83" t="s">
        <v>77</v>
      </c>
      <c r="C142" s="84"/>
      <c r="D142" s="85">
        <v>140</v>
      </c>
      <c r="E142" s="86">
        <v>175</v>
      </c>
      <c r="F142" s="86">
        <v>175</v>
      </c>
      <c r="G142" s="87">
        <v>500</v>
      </c>
    </row>
    <row r="143" spans="1:7" x14ac:dyDescent="0.2">
      <c r="A143" s="112" t="s">
        <v>78</v>
      </c>
      <c r="B143" s="83" t="s">
        <v>79</v>
      </c>
      <c r="C143" s="84"/>
      <c r="D143" s="85">
        <v>480</v>
      </c>
      <c r="E143" s="86">
        <v>530</v>
      </c>
      <c r="F143" s="86">
        <v>530</v>
      </c>
      <c r="G143" s="87">
        <f t="shared" si="5"/>
        <v>590</v>
      </c>
    </row>
    <row r="144" spans="1:7" x14ac:dyDescent="0.2">
      <c r="A144" s="112" t="s">
        <v>80</v>
      </c>
      <c r="B144" s="83" t="s">
        <v>81</v>
      </c>
      <c r="C144" s="84"/>
      <c r="D144" s="85">
        <v>480</v>
      </c>
      <c r="E144" s="86">
        <v>530</v>
      </c>
      <c r="F144" s="86">
        <v>530</v>
      </c>
      <c r="G144" s="87">
        <f t="shared" si="5"/>
        <v>590</v>
      </c>
    </row>
    <row r="145" spans="1:7" x14ac:dyDescent="0.2">
      <c r="A145" s="112" t="s">
        <v>82</v>
      </c>
      <c r="B145" s="83" t="s">
        <v>474</v>
      </c>
      <c r="C145" s="84"/>
      <c r="D145" s="85">
        <v>500</v>
      </c>
      <c r="E145" s="86">
        <v>1200</v>
      </c>
      <c r="F145" s="86">
        <v>1200</v>
      </c>
      <c r="G145" s="87">
        <f t="shared" si="5"/>
        <v>1320</v>
      </c>
    </row>
    <row r="146" spans="1:7" x14ac:dyDescent="0.2">
      <c r="A146" s="112" t="s">
        <v>83</v>
      </c>
      <c r="B146" s="83" t="s">
        <v>84</v>
      </c>
      <c r="C146" s="84"/>
      <c r="D146" s="85">
        <v>400</v>
      </c>
      <c r="E146" s="86">
        <v>800</v>
      </c>
      <c r="F146" s="86">
        <v>800</v>
      </c>
      <c r="G146" s="87">
        <f t="shared" si="5"/>
        <v>880</v>
      </c>
    </row>
    <row r="147" spans="1:7" x14ac:dyDescent="0.2">
      <c r="A147" s="112" t="s">
        <v>85</v>
      </c>
      <c r="B147" s="83" t="s">
        <v>86</v>
      </c>
      <c r="C147" s="84"/>
      <c r="D147" s="85">
        <v>1400</v>
      </c>
      <c r="E147" s="86">
        <v>2540</v>
      </c>
      <c r="F147" s="86">
        <v>2540</v>
      </c>
      <c r="G147" s="87">
        <f t="shared" si="5"/>
        <v>2800</v>
      </c>
    </row>
    <row r="148" spans="1:7" x14ac:dyDescent="0.2">
      <c r="A148" s="112" t="s">
        <v>87</v>
      </c>
      <c r="B148" s="83" t="s">
        <v>88</v>
      </c>
      <c r="C148" s="84"/>
      <c r="D148" s="85">
        <v>1580</v>
      </c>
      <c r="E148" s="86">
        <v>2540</v>
      </c>
      <c r="F148" s="86">
        <v>2540</v>
      </c>
      <c r="G148" s="87">
        <f t="shared" si="5"/>
        <v>2800</v>
      </c>
    </row>
    <row r="149" spans="1:7" x14ac:dyDescent="0.2">
      <c r="A149" s="112" t="s">
        <v>89</v>
      </c>
      <c r="B149" s="83" t="s">
        <v>90</v>
      </c>
      <c r="C149" s="84"/>
      <c r="D149" s="85">
        <v>1850</v>
      </c>
      <c r="E149" s="86">
        <v>3040</v>
      </c>
      <c r="F149" s="86">
        <v>3040</v>
      </c>
      <c r="G149" s="87">
        <f t="shared" si="5"/>
        <v>3350</v>
      </c>
    </row>
    <row r="150" spans="1:7" x14ac:dyDescent="0.2">
      <c r="A150" s="112" t="s">
        <v>91</v>
      </c>
      <c r="B150" s="83" t="s">
        <v>304</v>
      </c>
      <c r="C150" s="84"/>
      <c r="D150" s="85">
        <v>1850</v>
      </c>
      <c r="E150" s="86">
        <v>3040</v>
      </c>
      <c r="F150" s="86">
        <v>3040</v>
      </c>
      <c r="G150" s="87">
        <f t="shared" si="5"/>
        <v>3350</v>
      </c>
    </row>
    <row r="151" spans="1:7" x14ac:dyDescent="0.2">
      <c r="A151" s="112" t="s">
        <v>92</v>
      </c>
      <c r="B151" s="83" t="s">
        <v>93</v>
      </c>
      <c r="C151" s="84"/>
      <c r="D151" s="85">
        <v>190</v>
      </c>
      <c r="E151" s="86">
        <v>250</v>
      </c>
      <c r="F151" s="86">
        <v>250</v>
      </c>
      <c r="G151" s="87">
        <f t="shared" si="5"/>
        <v>280</v>
      </c>
    </row>
    <row r="152" spans="1:7" x14ac:dyDescent="0.2">
      <c r="A152" s="112" t="s">
        <v>94</v>
      </c>
      <c r="B152" s="83" t="s">
        <v>95</v>
      </c>
      <c r="C152" s="84"/>
      <c r="D152" s="85">
        <v>230</v>
      </c>
      <c r="E152" s="86">
        <v>290</v>
      </c>
      <c r="F152" s="86">
        <v>290</v>
      </c>
      <c r="G152" s="87">
        <f t="shared" si="5"/>
        <v>320</v>
      </c>
    </row>
    <row r="153" spans="1:7" x14ac:dyDescent="0.2">
      <c r="A153" s="112" t="s">
        <v>96</v>
      </c>
      <c r="B153" s="83" t="s">
        <v>97</v>
      </c>
      <c r="C153" s="84"/>
      <c r="D153" s="85">
        <v>3100</v>
      </c>
      <c r="E153" s="86">
        <v>3960</v>
      </c>
      <c r="F153" s="86">
        <v>3960</v>
      </c>
      <c r="G153" s="87">
        <f t="shared" si="5"/>
        <v>4360</v>
      </c>
    </row>
    <row r="154" spans="1:7" x14ac:dyDescent="0.2">
      <c r="A154" s="112" t="s">
        <v>98</v>
      </c>
      <c r="B154" s="83" t="s">
        <v>99</v>
      </c>
      <c r="C154" s="84"/>
      <c r="D154" s="85">
        <v>270</v>
      </c>
      <c r="E154" s="86">
        <v>350</v>
      </c>
      <c r="F154" s="86">
        <v>350</v>
      </c>
      <c r="G154" s="87">
        <f t="shared" si="5"/>
        <v>390</v>
      </c>
    </row>
    <row r="155" spans="1:7" x14ac:dyDescent="0.2">
      <c r="A155" s="112" t="s">
        <v>100</v>
      </c>
      <c r="B155" s="83" t="s">
        <v>101</v>
      </c>
      <c r="C155" s="84" t="s">
        <v>270</v>
      </c>
      <c r="D155" s="85">
        <v>120</v>
      </c>
      <c r="E155" s="86">
        <v>90</v>
      </c>
      <c r="F155" s="86">
        <v>90</v>
      </c>
      <c r="G155" s="87">
        <v>120</v>
      </c>
    </row>
    <row r="156" spans="1:7" x14ac:dyDescent="0.2">
      <c r="A156" s="112" t="s">
        <v>102</v>
      </c>
      <c r="B156" s="83" t="s">
        <v>103</v>
      </c>
      <c r="C156" s="84"/>
      <c r="D156" s="85">
        <v>70</v>
      </c>
      <c r="E156" s="86">
        <v>75</v>
      </c>
      <c r="F156" s="86">
        <v>75</v>
      </c>
      <c r="G156" s="87">
        <f t="shared" si="5"/>
        <v>90</v>
      </c>
    </row>
    <row r="157" spans="1:7" x14ac:dyDescent="0.2">
      <c r="A157" s="112" t="s">
        <v>104</v>
      </c>
      <c r="B157" s="83" t="s">
        <v>259</v>
      </c>
      <c r="C157" s="84"/>
      <c r="D157" s="85">
        <v>520</v>
      </c>
      <c r="E157" s="86">
        <v>660</v>
      </c>
      <c r="F157" s="86">
        <v>660</v>
      </c>
      <c r="G157" s="87">
        <f t="shared" si="5"/>
        <v>730</v>
      </c>
    </row>
    <row r="158" spans="1:7" x14ac:dyDescent="0.2">
      <c r="A158" s="112" t="s">
        <v>107</v>
      </c>
      <c r="B158" s="83" t="s">
        <v>294</v>
      </c>
      <c r="C158" s="84"/>
      <c r="D158" s="85">
        <v>55</v>
      </c>
      <c r="E158" s="86">
        <v>70</v>
      </c>
      <c r="F158" s="86">
        <v>70</v>
      </c>
      <c r="G158" s="87">
        <f t="shared" si="5"/>
        <v>80</v>
      </c>
    </row>
    <row r="159" spans="1:7" x14ac:dyDescent="0.2">
      <c r="A159" s="112" t="s">
        <v>108</v>
      </c>
      <c r="B159" s="83" t="s">
        <v>295</v>
      </c>
      <c r="C159" s="84"/>
      <c r="D159" s="85">
        <v>75</v>
      </c>
      <c r="E159" s="86">
        <v>95</v>
      </c>
      <c r="F159" s="86">
        <v>95</v>
      </c>
      <c r="G159" s="87">
        <f t="shared" si="5"/>
        <v>110</v>
      </c>
    </row>
    <row r="160" spans="1:7" x14ac:dyDescent="0.2">
      <c r="A160" s="112" t="s">
        <v>109</v>
      </c>
      <c r="B160" s="83" t="s">
        <v>296</v>
      </c>
      <c r="C160" s="84"/>
      <c r="D160" s="85">
        <v>95</v>
      </c>
      <c r="E160" s="86">
        <v>115</v>
      </c>
      <c r="F160" s="86">
        <v>115</v>
      </c>
      <c r="G160" s="87">
        <f t="shared" si="5"/>
        <v>130</v>
      </c>
    </row>
    <row r="161" spans="1:7" x14ac:dyDescent="0.2">
      <c r="A161" s="112" t="s">
        <v>110</v>
      </c>
      <c r="B161" s="83" t="s">
        <v>297</v>
      </c>
      <c r="C161" s="84"/>
      <c r="D161" s="85">
        <v>110</v>
      </c>
      <c r="E161" s="86">
        <v>140</v>
      </c>
      <c r="F161" s="86">
        <v>140</v>
      </c>
      <c r="G161" s="87">
        <f t="shared" si="5"/>
        <v>160</v>
      </c>
    </row>
    <row r="162" spans="1:7" x14ac:dyDescent="0.2">
      <c r="A162" s="112" t="s">
        <v>111</v>
      </c>
      <c r="B162" s="83" t="s">
        <v>298</v>
      </c>
      <c r="C162" s="84"/>
      <c r="D162" s="85">
        <v>130</v>
      </c>
      <c r="E162" s="86">
        <v>160</v>
      </c>
      <c r="F162" s="86">
        <v>160</v>
      </c>
      <c r="G162" s="87">
        <f t="shared" si="5"/>
        <v>180</v>
      </c>
    </row>
    <row r="163" spans="1:7" x14ac:dyDescent="0.2">
      <c r="A163" s="112" t="s">
        <v>112</v>
      </c>
      <c r="B163" s="83" t="s">
        <v>299</v>
      </c>
      <c r="C163" s="84"/>
      <c r="D163" s="85">
        <v>145</v>
      </c>
      <c r="E163" s="86">
        <v>180</v>
      </c>
      <c r="F163" s="86">
        <v>180</v>
      </c>
      <c r="G163" s="87">
        <f t="shared" si="5"/>
        <v>200</v>
      </c>
    </row>
    <row r="164" spans="1:7" x14ac:dyDescent="0.2">
      <c r="A164" s="112" t="s">
        <v>113</v>
      </c>
      <c r="B164" s="83" t="s">
        <v>300</v>
      </c>
      <c r="C164" s="84"/>
      <c r="D164" s="85">
        <v>170</v>
      </c>
      <c r="E164" s="86">
        <v>210</v>
      </c>
      <c r="F164" s="86">
        <v>210</v>
      </c>
      <c r="G164" s="87">
        <f t="shared" si="5"/>
        <v>240</v>
      </c>
    </row>
    <row r="165" spans="1:7" x14ac:dyDescent="0.2">
      <c r="A165" s="112" t="s">
        <v>114</v>
      </c>
      <c r="B165" s="83" t="s">
        <v>301</v>
      </c>
      <c r="C165" s="84"/>
      <c r="D165" s="85">
        <v>180</v>
      </c>
      <c r="E165" s="86">
        <v>230</v>
      </c>
      <c r="F165" s="86">
        <v>230</v>
      </c>
      <c r="G165" s="87">
        <f t="shared" si="5"/>
        <v>260</v>
      </c>
    </row>
    <row r="166" spans="1:7" x14ac:dyDescent="0.2">
      <c r="A166" s="112" t="s">
        <v>115</v>
      </c>
      <c r="B166" s="83" t="s">
        <v>285</v>
      </c>
      <c r="C166" s="84"/>
      <c r="D166" s="85">
        <v>210</v>
      </c>
      <c r="E166" s="86">
        <v>275</v>
      </c>
      <c r="F166" s="86">
        <v>275</v>
      </c>
      <c r="G166" s="87">
        <f t="shared" si="5"/>
        <v>310</v>
      </c>
    </row>
    <row r="167" spans="1:7" x14ac:dyDescent="0.2">
      <c r="A167" s="112" t="s">
        <v>116</v>
      </c>
      <c r="B167" s="83" t="s">
        <v>286</v>
      </c>
      <c r="C167" s="84"/>
      <c r="D167" s="85">
        <v>319.2</v>
      </c>
      <c r="E167" s="86">
        <v>407</v>
      </c>
      <c r="F167" s="86">
        <v>407</v>
      </c>
      <c r="G167" s="87">
        <f t="shared" si="5"/>
        <v>450</v>
      </c>
    </row>
    <row r="168" spans="1:7" x14ac:dyDescent="0.2">
      <c r="A168" s="112" t="s">
        <v>464</v>
      </c>
      <c r="B168" s="83" t="s">
        <v>465</v>
      </c>
      <c r="C168" s="84"/>
      <c r="D168" s="85"/>
      <c r="E168" s="86">
        <v>425</v>
      </c>
      <c r="F168" s="86">
        <v>425</v>
      </c>
      <c r="G168" s="87">
        <f t="shared" si="5"/>
        <v>470</v>
      </c>
    </row>
    <row r="169" spans="1:7" x14ac:dyDescent="0.2">
      <c r="A169" s="112" t="s">
        <v>117</v>
      </c>
      <c r="B169" s="83" t="s">
        <v>261</v>
      </c>
      <c r="C169" s="84"/>
      <c r="D169" s="85">
        <v>343.46</v>
      </c>
      <c r="E169" s="86">
        <v>385</v>
      </c>
      <c r="F169" s="86">
        <v>385</v>
      </c>
      <c r="G169" s="87">
        <f t="shared" si="5"/>
        <v>430</v>
      </c>
    </row>
    <row r="170" spans="1:7" x14ac:dyDescent="0.2">
      <c r="A170" s="112" t="s">
        <v>119</v>
      </c>
      <c r="B170" s="83" t="s">
        <v>120</v>
      </c>
      <c r="C170" s="84"/>
      <c r="D170" s="85">
        <v>15</v>
      </c>
      <c r="E170" s="86">
        <v>22</v>
      </c>
      <c r="F170" s="86">
        <v>22</v>
      </c>
      <c r="G170" s="87">
        <f t="shared" si="5"/>
        <v>30</v>
      </c>
    </row>
    <row r="171" spans="1:7" x14ac:dyDescent="0.2">
      <c r="A171" s="112" t="s">
        <v>121</v>
      </c>
      <c r="B171" s="83" t="s">
        <v>122</v>
      </c>
      <c r="C171" s="84"/>
      <c r="D171" s="85">
        <v>45</v>
      </c>
      <c r="E171" s="86">
        <v>55</v>
      </c>
      <c r="F171" s="86">
        <v>55</v>
      </c>
      <c r="G171" s="87">
        <f t="shared" si="5"/>
        <v>70</v>
      </c>
    </row>
    <row r="172" spans="1:7" x14ac:dyDescent="0.2">
      <c r="A172" s="112" t="s">
        <v>123</v>
      </c>
      <c r="B172" s="83" t="s">
        <v>124</v>
      </c>
      <c r="C172" s="84"/>
      <c r="D172" s="85">
        <v>20</v>
      </c>
      <c r="E172" s="86">
        <v>30</v>
      </c>
      <c r="F172" s="86">
        <v>30</v>
      </c>
      <c r="G172" s="87">
        <f t="shared" si="5"/>
        <v>40</v>
      </c>
    </row>
    <row r="173" spans="1:7" x14ac:dyDescent="0.2">
      <c r="A173" s="112" t="s">
        <v>125</v>
      </c>
      <c r="B173" s="83" t="s">
        <v>287</v>
      </c>
      <c r="C173" s="84"/>
      <c r="D173" s="85">
        <v>20</v>
      </c>
      <c r="E173" s="86">
        <v>30</v>
      </c>
      <c r="F173" s="86">
        <v>30</v>
      </c>
      <c r="G173" s="87">
        <f t="shared" si="5"/>
        <v>40</v>
      </c>
    </row>
    <row r="174" spans="1:7" x14ac:dyDescent="0.2">
      <c r="A174" s="112" t="s">
        <v>126</v>
      </c>
      <c r="B174" s="83" t="s">
        <v>127</v>
      </c>
      <c r="C174" s="84"/>
      <c r="D174" s="85">
        <v>150</v>
      </c>
      <c r="E174" s="86">
        <v>20</v>
      </c>
      <c r="F174" s="86">
        <v>20</v>
      </c>
      <c r="G174" s="87">
        <f t="shared" si="5"/>
        <v>30</v>
      </c>
    </row>
    <row r="175" spans="1:7" x14ac:dyDescent="0.2">
      <c r="A175" s="112" t="s">
        <v>128</v>
      </c>
      <c r="B175" s="83" t="s">
        <v>129</v>
      </c>
      <c r="C175" s="84"/>
      <c r="D175" s="85">
        <v>50</v>
      </c>
      <c r="E175" s="86">
        <v>60</v>
      </c>
      <c r="F175" s="86">
        <v>60</v>
      </c>
      <c r="G175" s="87">
        <f t="shared" si="5"/>
        <v>70</v>
      </c>
    </row>
    <row r="176" spans="1:7" x14ac:dyDescent="0.2">
      <c r="A176" s="112" t="s">
        <v>130</v>
      </c>
      <c r="B176" s="83" t="s">
        <v>131</v>
      </c>
      <c r="C176" s="84"/>
      <c r="D176" s="85">
        <v>200</v>
      </c>
      <c r="E176" s="86">
        <v>275</v>
      </c>
      <c r="F176" s="86">
        <v>275</v>
      </c>
      <c r="G176" s="87">
        <f t="shared" si="5"/>
        <v>310</v>
      </c>
    </row>
    <row r="177" spans="1:7" x14ac:dyDescent="0.2">
      <c r="A177" s="112" t="s">
        <v>132</v>
      </c>
      <c r="B177" s="83" t="s">
        <v>288</v>
      </c>
      <c r="C177" s="84"/>
      <c r="D177" s="85">
        <v>55</v>
      </c>
      <c r="E177" s="86">
        <v>80</v>
      </c>
      <c r="F177" s="86">
        <v>80</v>
      </c>
      <c r="G177" s="87">
        <f t="shared" si="5"/>
        <v>90</v>
      </c>
    </row>
    <row r="178" spans="1:7" x14ac:dyDescent="0.2">
      <c r="A178" s="112" t="s">
        <v>133</v>
      </c>
      <c r="B178" s="83" t="s">
        <v>188</v>
      </c>
      <c r="C178" s="84"/>
      <c r="D178" s="85">
        <v>70</v>
      </c>
      <c r="E178" s="86">
        <v>90</v>
      </c>
      <c r="F178" s="86">
        <v>90</v>
      </c>
      <c r="G178" s="87">
        <f t="shared" si="5"/>
        <v>100</v>
      </c>
    </row>
    <row r="179" spans="1:7" x14ac:dyDescent="0.2">
      <c r="A179" s="112" t="s">
        <v>134</v>
      </c>
      <c r="B179" s="83" t="s">
        <v>135</v>
      </c>
      <c r="C179" s="84"/>
      <c r="D179" s="85">
        <v>400</v>
      </c>
      <c r="E179" s="86">
        <v>660</v>
      </c>
      <c r="F179" s="86">
        <v>660</v>
      </c>
      <c r="G179" s="87">
        <f t="shared" si="5"/>
        <v>730</v>
      </c>
    </row>
    <row r="180" spans="1:7" x14ac:dyDescent="0.2">
      <c r="A180" s="112" t="s">
        <v>136</v>
      </c>
      <c r="B180" s="83" t="s">
        <v>338</v>
      </c>
      <c r="C180" s="84"/>
      <c r="D180" s="85">
        <v>250</v>
      </c>
      <c r="E180" s="86">
        <v>950</v>
      </c>
      <c r="F180" s="86">
        <v>950</v>
      </c>
      <c r="G180" s="87">
        <f t="shared" si="5"/>
        <v>1050</v>
      </c>
    </row>
    <row r="181" spans="1:7" x14ac:dyDescent="0.2">
      <c r="A181" s="112" t="s">
        <v>137</v>
      </c>
      <c r="B181" s="83" t="s">
        <v>262</v>
      </c>
      <c r="C181" s="84"/>
      <c r="D181" s="85">
        <v>580</v>
      </c>
      <c r="E181" s="86">
        <v>1200</v>
      </c>
      <c r="F181" s="86">
        <v>1200</v>
      </c>
      <c r="G181" s="87">
        <f t="shared" si="5"/>
        <v>1320</v>
      </c>
    </row>
    <row r="182" spans="1:7" x14ac:dyDescent="0.2">
      <c r="A182" s="112" t="s">
        <v>138</v>
      </c>
      <c r="B182" s="83" t="s">
        <v>139</v>
      </c>
      <c r="C182" s="84"/>
      <c r="D182" s="85">
        <v>50</v>
      </c>
      <c r="E182" s="86">
        <v>66</v>
      </c>
      <c r="F182" s="86">
        <v>66</v>
      </c>
      <c r="G182" s="87">
        <f t="shared" si="5"/>
        <v>80</v>
      </c>
    </row>
    <row r="183" spans="1:7" x14ac:dyDescent="0.2">
      <c r="A183" s="112" t="s">
        <v>140</v>
      </c>
      <c r="B183" s="83" t="s">
        <v>141</v>
      </c>
      <c r="C183" s="84"/>
      <c r="D183" s="85">
        <v>40</v>
      </c>
      <c r="E183" s="86">
        <v>55</v>
      </c>
      <c r="F183" s="86">
        <v>55</v>
      </c>
      <c r="G183" s="87">
        <f t="shared" si="5"/>
        <v>70</v>
      </c>
    </row>
    <row r="184" spans="1:7" x14ac:dyDescent="0.2">
      <c r="A184" s="114"/>
      <c r="B184" s="115"/>
      <c r="C184" s="116"/>
      <c r="D184" s="117"/>
      <c r="E184" s="117"/>
    </row>
    <row r="185" spans="1:7" ht="24.95" customHeight="1" thickBot="1" x14ac:dyDescent="0.25">
      <c r="A185" s="200" t="s">
        <v>333</v>
      </c>
      <c r="B185" s="200"/>
      <c r="C185" s="200"/>
      <c r="D185" s="200"/>
      <c r="E185" s="200"/>
      <c r="F185" s="200"/>
      <c r="G185" s="69">
        <v>41344</v>
      </c>
    </row>
    <row r="186" spans="1:7" ht="15.75" x14ac:dyDescent="0.2">
      <c r="A186" s="71" t="s">
        <v>0</v>
      </c>
      <c r="B186" s="72" t="s">
        <v>1</v>
      </c>
      <c r="C186" s="73" t="s">
        <v>232</v>
      </c>
      <c r="D186" s="73" t="s">
        <v>2</v>
      </c>
      <c r="E186" s="73" t="s">
        <v>473</v>
      </c>
      <c r="F186" s="74" t="s">
        <v>366</v>
      </c>
      <c r="G186" s="74" t="s">
        <v>436</v>
      </c>
    </row>
    <row r="187" spans="1:7" hidden="1" x14ac:dyDescent="0.2">
      <c r="A187" s="112" t="s">
        <v>142</v>
      </c>
      <c r="B187" s="83" t="s">
        <v>45</v>
      </c>
      <c r="C187" s="84"/>
      <c r="D187" s="85">
        <v>5618.18</v>
      </c>
      <c r="E187" s="86">
        <v>7110</v>
      </c>
      <c r="F187" s="86">
        <v>7110</v>
      </c>
      <c r="G187" s="87">
        <f t="shared" ref="G187:G216" si="6">ROUNDUP((F187+F187*10%), -1)</f>
        <v>7830</v>
      </c>
    </row>
    <row r="188" spans="1:7" hidden="1" x14ac:dyDescent="0.2">
      <c r="A188" s="112" t="s">
        <v>143</v>
      </c>
      <c r="B188" s="83" t="s">
        <v>47</v>
      </c>
      <c r="C188" s="84"/>
      <c r="D188" s="85">
        <v>8224.3799999999992</v>
      </c>
      <c r="E188" s="86">
        <v>10500</v>
      </c>
      <c r="F188" s="86">
        <v>10500</v>
      </c>
      <c r="G188" s="87">
        <f t="shared" si="6"/>
        <v>11550</v>
      </c>
    </row>
    <row r="189" spans="1:7" x14ac:dyDescent="0.2">
      <c r="A189" s="112" t="s">
        <v>247</v>
      </c>
      <c r="B189" s="83" t="s">
        <v>263</v>
      </c>
      <c r="C189" s="84">
        <v>53481004</v>
      </c>
      <c r="D189" s="85">
        <v>10296.14</v>
      </c>
      <c r="E189" s="86"/>
      <c r="F189" s="86">
        <v>36000</v>
      </c>
      <c r="G189" s="87">
        <v>42000</v>
      </c>
    </row>
    <row r="190" spans="1:7" hidden="1" x14ac:dyDescent="0.2">
      <c r="A190" s="112" t="s">
        <v>144</v>
      </c>
      <c r="B190" s="83" t="s">
        <v>53</v>
      </c>
      <c r="C190" s="84"/>
      <c r="D190" s="85">
        <v>10830.58</v>
      </c>
      <c r="E190" s="86"/>
      <c r="F190" s="86">
        <v>13700</v>
      </c>
      <c r="G190" s="87">
        <f t="shared" si="6"/>
        <v>15070</v>
      </c>
    </row>
    <row r="191" spans="1:7" x14ac:dyDescent="0.2">
      <c r="A191" s="112" t="s">
        <v>264</v>
      </c>
      <c r="B191" s="83" t="s">
        <v>252</v>
      </c>
      <c r="C191" s="84" t="s">
        <v>258</v>
      </c>
      <c r="D191" s="85">
        <v>14764.53</v>
      </c>
      <c r="E191" s="86"/>
      <c r="F191" s="86">
        <v>62000</v>
      </c>
      <c r="G191" s="87">
        <v>65000</v>
      </c>
    </row>
    <row r="192" spans="1:7" hidden="1" x14ac:dyDescent="0.2">
      <c r="A192" s="112" t="s">
        <v>145</v>
      </c>
      <c r="B192" s="83" t="s">
        <v>58</v>
      </c>
      <c r="C192" s="84"/>
      <c r="D192" s="85">
        <v>13436.79</v>
      </c>
      <c r="E192" s="86"/>
      <c r="F192" s="86">
        <v>17000</v>
      </c>
      <c r="G192" s="87">
        <f t="shared" si="6"/>
        <v>18700</v>
      </c>
    </row>
    <row r="193" spans="1:7" hidden="1" x14ac:dyDescent="0.2">
      <c r="A193" s="112" t="s">
        <v>265</v>
      </c>
      <c r="B193" s="83" t="s">
        <v>260</v>
      </c>
      <c r="C193" s="84"/>
      <c r="D193" s="85">
        <v>19927.02</v>
      </c>
      <c r="E193" s="86"/>
      <c r="F193" s="86">
        <v>25200</v>
      </c>
      <c r="G193" s="87">
        <f t="shared" si="6"/>
        <v>27720</v>
      </c>
    </row>
    <row r="194" spans="1:7" hidden="1" x14ac:dyDescent="0.2">
      <c r="A194" s="112" t="s">
        <v>146</v>
      </c>
      <c r="B194" s="83" t="s">
        <v>63</v>
      </c>
      <c r="C194" s="84"/>
      <c r="D194" s="85">
        <v>16042.99</v>
      </c>
      <c r="E194" s="86"/>
      <c r="F194" s="86">
        <v>20300</v>
      </c>
      <c r="G194" s="87">
        <f t="shared" si="6"/>
        <v>22330</v>
      </c>
    </row>
    <row r="195" spans="1:7" hidden="1" x14ac:dyDescent="0.2">
      <c r="A195" s="112" t="s">
        <v>147</v>
      </c>
      <c r="B195" s="83" t="s">
        <v>65</v>
      </c>
      <c r="C195" s="84"/>
      <c r="D195" s="85">
        <v>18649.2</v>
      </c>
      <c r="E195" s="86"/>
      <c r="F195" s="86">
        <v>23500</v>
      </c>
      <c r="G195" s="87">
        <f t="shared" si="6"/>
        <v>25850</v>
      </c>
    </row>
    <row r="196" spans="1:7" x14ac:dyDescent="0.2">
      <c r="A196" s="112" t="s">
        <v>148</v>
      </c>
      <c r="B196" s="83" t="s">
        <v>149</v>
      </c>
      <c r="C196" s="84"/>
      <c r="D196" s="85">
        <v>1367.45</v>
      </c>
      <c r="E196" s="86"/>
      <c r="F196" s="86">
        <v>4500</v>
      </c>
      <c r="G196" s="87">
        <v>5500</v>
      </c>
    </row>
    <row r="197" spans="1:7" x14ac:dyDescent="0.2">
      <c r="A197" s="112" t="s">
        <v>150</v>
      </c>
      <c r="B197" s="83" t="s">
        <v>151</v>
      </c>
      <c r="C197" s="84"/>
      <c r="D197" s="85">
        <v>1046.98</v>
      </c>
      <c r="E197" s="86"/>
      <c r="F197" s="86">
        <v>3950</v>
      </c>
      <c r="G197" s="87">
        <v>4600</v>
      </c>
    </row>
    <row r="198" spans="1:7" x14ac:dyDescent="0.2">
      <c r="A198" s="112" t="s">
        <v>152</v>
      </c>
      <c r="B198" s="83" t="s">
        <v>153</v>
      </c>
      <c r="C198" s="84"/>
      <c r="D198" s="85">
        <v>3212.43</v>
      </c>
      <c r="E198" s="86"/>
      <c r="F198" s="86">
        <v>9500</v>
      </c>
      <c r="G198" s="87">
        <v>10100</v>
      </c>
    </row>
    <row r="199" spans="1:7" x14ac:dyDescent="0.2">
      <c r="A199" s="112" t="s">
        <v>154</v>
      </c>
      <c r="B199" s="83" t="s">
        <v>155</v>
      </c>
      <c r="C199" s="84"/>
      <c r="D199" s="85">
        <v>2606.12</v>
      </c>
      <c r="E199" s="86"/>
      <c r="F199" s="86">
        <v>9500</v>
      </c>
      <c r="G199" s="87">
        <v>10100</v>
      </c>
    </row>
    <row r="200" spans="1:7" x14ac:dyDescent="0.2">
      <c r="A200" s="112" t="s">
        <v>156</v>
      </c>
      <c r="B200" s="83" t="s">
        <v>157</v>
      </c>
      <c r="C200" s="84"/>
      <c r="D200" s="85">
        <v>2606.21</v>
      </c>
      <c r="E200" s="86"/>
      <c r="F200" s="86">
        <v>9500</v>
      </c>
      <c r="G200" s="87">
        <v>10100</v>
      </c>
    </row>
    <row r="201" spans="1:7" x14ac:dyDescent="0.2">
      <c r="A201" s="112" t="s">
        <v>158</v>
      </c>
      <c r="B201" s="83" t="s">
        <v>475</v>
      </c>
      <c r="C201" s="84"/>
      <c r="D201" s="85">
        <v>790.98</v>
      </c>
      <c r="E201" s="86"/>
      <c r="F201" s="86">
        <v>1800</v>
      </c>
      <c r="G201" s="87">
        <v>1800</v>
      </c>
    </row>
    <row r="202" spans="1:7" x14ac:dyDescent="0.2">
      <c r="A202" s="112" t="s">
        <v>159</v>
      </c>
      <c r="B202" s="83" t="s">
        <v>294</v>
      </c>
      <c r="C202" s="84"/>
      <c r="D202" s="85">
        <v>112.62</v>
      </c>
      <c r="E202" s="86">
        <v>150</v>
      </c>
      <c r="F202" s="86">
        <v>150</v>
      </c>
      <c r="G202" s="87">
        <f t="shared" si="6"/>
        <v>170</v>
      </c>
    </row>
    <row r="203" spans="1:7" x14ac:dyDescent="0.2">
      <c r="A203" s="112" t="s">
        <v>160</v>
      </c>
      <c r="B203" s="83" t="s">
        <v>295</v>
      </c>
      <c r="C203" s="84"/>
      <c r="D203" s="85">
        <v>234.93</v>
      </c>
      <c r="E203" s="86">
        <v>300</v>
      </c>
      <c r="F203" s="86">
        <v>300</v>
      </c>
      <c r="G203" s="87">
        <f t="shared" si="6"/>
        <v>330</v>
      </c>
    </row>
    <row r="204" spans="1:7" x14ac:dyDescent="0.2">
      <c r="A204" s="112" t="s">
        <v>161</v>
      </c>
      <c r="B204" s="83" t="s">
        <v>296</v>
      </c>
      <c r="C204" s="84"/>
      <c r="D204" s="85">
        <v>346.01</v>
      </c>
      <c r="E204" s="86">
        <v>440</v>
      </c>
      <c r="F204" s="86">
        <v>440</v>
      </c>
      <c r="G204" s="87">
        <f t="shared" si="6"/>
        <v>490</v>
      </c>
    </row>
    <row r="205" spans="1:7" x14ac:dyDescent="0.2">
      <c r="A205" s="112" t="s">
        <v>162</v>
      </c>
      <c r="B205" s="83" t="s">
        <v>297</v>
      </c>
      <c r="C205" s="84"/>
      <c r="D205" s="85">
        <v>459.39</v>
      </c>
      <c r="E205" s="86">
        <v>580</v>
      </c>
      <c r="F205" s="86">
        <v>580</v>
      </c>
      <c r="G205" s="87">
        <f t="shared" si="6"/>
        <v>640</v>
      </c>
    </row>
    <row r="206" spans="1:7" x14ac:dyDescent="0.2">
      <c r="A206" s="112" t="s">
        <v>163</v>
      </c>
      <c r="B206" s="83" t="s">
        <v>298</v>
      </c>
      <c r="C206" s="84"/>
      <c r="D206" s="85">
        <v>572.01</v>
      </c>
      <c r="E206" s="86">
        <v>730</v>
      </c>
      <c r="F206" s="86">
        <v>730</v>
      </c>
      <c r="G206" s="87">
        <f t="shared" si="6"/>
        <v>810</v>
      </c>
    </row>
    <row r="207" spans="1:7" x14ac:dyDescent="0.2">
      <c r="A207" s="112" t="s">
        <v>164</v>
      </c>
      <c r="B207" s="83" t="s">
        <v>299</v>
      </c>
      <c r="C207" s="84"/>
      <c r="D207" s="85">
        <v>684.62</v>
      </c>
      <c r="E207" s="86">
        <v>870</v>
      </c>
      <c r="F207" s="86">
        <v>870</v>
      </c>
      <c r="G207" s="87">
        <f t="shared" si="6"/>
        <v>960</v>
      </c>
    </row>
    <row r="208" spans="1:7" x14ac:dyDescent="0.2">
      <c r="A208" s="112" t="s">
        <v>165</v>
      </c>
      <c r="B208" s="83" t="s">
        <v>168</v>
      </c>
      <c r="C208" s="84"/>
      <c r="D208" s="85">
        <v>398.36</v>
      </c>
      <c r="E208" s="86">
        <v>500</v>
      </c>
      <c r="F208" s="86">
        <v>500</v>
      </c>
      <c r="G208" s="87">
        <f t="shared" si="6"/>
        <v>550</v>
      </c>
    </row>
    <row r="209" spans="1:7" x14ac:dyDescent="0.2">
      <c r="A209" s="112" t="s">
        <v>166</v>
      </c>
      <c r="B209" s="83" t="s">
        <v>118</v>
      </c>
      <c r="C209" s="84"/>
      <c r="D209" s="85">
        <v>524.76</v>
      </c>
      <c r="E209" s="86">
        <v>660</v>
      </c>
      <c r="F209" s="86">
        <v>660</v>
      </c>
      <c r="G209" s="87">
        <f t="shared" si="6"/>
        <v>730</v>
      </c>
    </row>
    <row r="210" spans="1:7" x14ac:dyDescent="0.2">
      <c r="A210" s="112" t="s">
        <v>167</v>
      </c>
      <c r="B210" s="83" t="s">
        <v>168</v>
      </c>
      <c r="C210" s="84"/>
      <c r="D210" s="85">
        <v>649.89</v>
      </c>
      <c r="E210" s="86">
        <v>830</v>
      </c>
      <c r="F210" s="86">
        <v>830</v>
      </c>
      <c r="G210" s="87">
        <f t="shared" si="6"/>
        <v>920</v>
      </c>
    </row>
    <row r="211" spans="1:7" x14ac:dyDescent="0.2">
      <c r="A211" s="112" t="s">
        <v>283</v>
      </c>
      <c r="B211" s="83" t="s">
        <v>290</v>
      </c>
      <c r="C211" s="84"/>
      <c r="D211" s="85">
        <v>64.36</v>
      </c>
      <c r="E211" s="86">
        <v>180</v>
      </c>
      <c r="F211" s="86">
        <v>180</v>
      </c>
      <c r="G211" s="87">
        <f t="shared" si="6"/>
        <v>200</v>
      </c>
    </row>
    <row r="212" spans="1:7" x14ac:dyDescent="0.2">
      <c r="A212" s="112" t="s">
        <v>169</v>
      </c>
      <c r="B212" s="83" t="s">
        <v>289</v>
      </c>
      <c r="C212" s="84"/>
      <c r="D212" s="85">
        <v>32.18</v>
      </c>
      <c r="E212" s="86">
        <v>140</v>
      </c>
      <c r="F212" s="86">
        <v>140</v>
      </c>
      <c r="G212" s="87">
        <f t="shared" si="6"/>
        <v>160</v>
      </c>
    </row>
    <row r="213" spans="1:7" x14ac:dyDescent="0.2">
      <c r="A213" s="112" t="s">
        <v>170</v>
      </c>
      <c r="B213" s="83" t="s">
        <v>292</v>
      </c>
      <c r="C213" s="84"/>
      <c r="D213" s="85">
        <v>32.18</v>
      </c>
      <c r="E213" s="86">
        <v>140</v>
      </c>
      <c r="F213" s="86">
        <v>140</v>
      </c>
      <c r="G213" s="87">
        <f t="shared" si="6"/>
        <v>160</v>
      </c>
    </row>
    <row r="214" spans="1:7" x14ac:dyDescent="0.2">
      <c r="A214" s="112" t="s">
        <v>171</v>
      </c>
      <c r="B214" s="83" t="s">
        <v>291</v>
      </c>
      <c r="C214" s="84"/>
      <c r="D214" s="85">
        <v>58.99</v>
      </c>
      <c r="E214" s="86">
        <v>75</v>
      </c>
      <c r="F214" s="86">
        <v>75</v>
      </c>
      <c r="G214" s="87">
        <f t="shared" si="6"/>
        <v>90</v>
      </c>
    </row>
    <row r="215" spans="1:7" x14ac:dyDescent="0.2">
      <c r="A215" s="112" t="s">
        <v>172</v>
      </c>
      <c r="B215" s="83" t="s">
        <v>293</v>
      </c>
      <c r="C215" s="84"/>
      <c r="D215" s="85">
        <v>58.99</v>
      </c>
      <c r="E215" s="86">
        <v>75</v>
      </c>
      <c r="F215" s="86">
        <v>75</v>
      </c>
      <c r="G215" s="87">
        <f t="shared" si="6"/>
        <v>90</v>
      </c>
    </row>
    <row r="216" spans="1:7" x14ac:dyDescent="0.2">
      <c r="A216" s="112" t="s">
        <v>173</v>
      </c>
      <c r="B216" s="83" t="s">
        <v>174</v>
      </c>
      <c r="C216" s="84"/>
      <c r="D216" s="85">
        <v>117.98</v>
      </c>
      <c r="E216" s="86">
        <v>150</v>
      </c>
      <c r="F216" s="86">
        <v>150</v>
      </c>
      <c r="G216" s="87">
        <f t="shared" si="6"/>
        <v>170</v>
      </c>
    </row>
    <row r="217" spans="1:7" x14ac:dyDescent="0.2">
      <c r="A217" s="112" t="s">
        <v>175</v>
      </c>
      <c r="B217" s="83" t="s">
        <v>21</v>
      </c>
      <c r="C217" s="84"/>
      <c r="D217" s="85">
        <v>0</v>
      </c>
      <c r="E217" s="86"/>
      <c r="F217" s="86">
        <v>1600</v>
      </c>
      <c r="G217" s="87">
        <v>2500</v>
      </c>
    </row>
    <row r="218" spans="1:7" x14ac:dyDescent="0.2">
      <c r="A218" s="112" t="s">
        <v>176</v>
      </c>
      <c r="B218" s="83" t="s">
        <v>177</v>
      </c>
      <c r="C218" s="84"/>
      <c r="D218" s="85">
        <v>685.44</v>
      </c>
      <c r="E218" s="86"/>
      <c r="F218" s="86">
        <v>1600</v>
      </c>
      <c r="G218" s="87">
        <v>2500</v>
      </c>
    </row>
    <row r="219" spans="1:7" x14ac:dyDescent="0.2">
      <c r="A219" s="114"/>
      <c r="B219" s="115"/>
      <c r="C219" s="116"/>
      <c r="D219" s="117"/>
      <c r="E219" s="128"/>
      <c r="F219" s="129"/>
      <c r="G219" s="130"/>
    </row>
    <row r="220" spans="1:7" ht="18.75" thickBot="1" x14ac:dyDescent="0.25">
      <c r="A220" s="201" t="s">
        <v>477</v>
      </c>
      <c r="B220" s="201"/>
      <c r="C220" s="201"/>
      <c r="D220" s="201"/>
      <c r="E220" s="201"/>
      <c r="F220" s="201"/>
      <c r="G220" s="201"/>
    </row>
    <row r="221" spans="1:7" ht="15.75" thickBot="1" x14ac:dyDescent="0.25">
      <c r="A221" s="131" t="s">
        <v>0</v>
      </c>
      <c r="B221" s="132" t="s">
        <v>1</v>
      </c>
      <c r="C221" s="146" t="s">
        <v>232</v>
      </c>
      <c r="D221" s="151"/>
      <c r="E221" s="129"/>
      <c r="F221" s="129"/>
      <c r="G221" s="133" t="s">
        <v>305</v>
      </c>
    </row>
    <row r="222" spans="1:7" x14ac:dyDescent="0.2">
      <c r="A222" s="134" t="s">
        <v>478</v>
      </c>
      <c r="B222" s="135" t="s">
        <v>479</v>
      </c>
      <c r="C222" s="147" t="s">
        <v>480</v>
      </c>
      <c r="D222" s="152"/>
      <c r="E222" s="129"/>
      <c r="F222" s="129"/>
      <c r="G222" s="136">
        <v>8850</v>
      </c>
    </row>
    <row r="223" spans="1:7" x14ac:dyDescent="0.2">
      <c r="A223" s="137" t="s">
        <v>481</v>
      </c>
      <c r="B223" s="138" t="s">
        <v>482</v>
      </c>
      <c r="C223" s="148" t="s">
        <v>483</v>
      </c>
      <c r="D223" s="152"/>
      <c r="E223" s="129"/>
      <c r="F223" s="129"/>
      <c r="G223" s="139">
        <v>25300</v>
      </c>
    </row>
    <row r="224" spans="1:7" x14ac:dyDescent="0.2">
      <c r="A224" s="137" t="s">
        <v>484</v>
      </c>
      <c r="B224" s="138" t="s">
        <v>485</v>
      </c>
      <c r="C224" s="148"/>
      <c r="D224" s="152"/>
      <c r="E224" s="129"/>
      <c r="F224" s="129"/>
      <c r="G224" s="139">
        <v>25300</v>
      </c>
    </row>
    <row r="225" spans="1:10" x14ac:dyDescent="0.2">
      <c r="A225" s="137" t="s">
        <v>486</v>
      </c>
      <c r="B225" s="138" t="s">
        <v>487</v>
      </c>
      <c r="C225" s="148"/>
      <c r="D225" s="152"/>
      <c r="E225" s="129"/>
      <c r="F225" s="129"/>
      <c r="G225" s="139">
        <v>2100</v>
      </c>
    </row>
    <row r="226" spans="1:10" x14ac:dyDescent="0.2">
      <c r="A226" s="137" t="s">
        <v>488</v>
      </c>
      <c r="B226" s="138" t="s">
        <v>489</v>
      </c>
      <c r="C226" s="148"/>
      <c r="D226" s="152"/>
      <c r="E226" s="129"/>
      <c r="F226" s="129"/>
      <c r="G226" s="139">
        <v>1250</v>
      </c>
    </row>
    <row r="227" spans="1:10" x14ac:dyDescent="0.2">
      <c r="A227" s="137" t="s">
        <v>490</v>
      </c>
      <c r="B227" s="138" t="s">
        <v>491</v>
      </c>
      <c r="C227" s="148"/>
      <c r="D227" s="152"/>
      <c r="E227" s="129"/>
      <c r="F227" s="129"/>
      <c r="G227" s="139"/>
    </row>
    <row r="228" spans="1:10" x14ac:dyDescent="0.2">
      <c r="A228" s="140" t="s">
        <v>492</v>
      </c>
      <c r="B228" s="141" t="s">
        <v>493</v>
      </c>
      <c r="C228" s="149" t="s">
        <v>494</v>
      </c>
      <c r="D228" s="152"/>
      <c r="E228" s="129"/>
      <c r="F228" s="129"/>
      <c r="G228" s="142"/>
    </row>
    <row r="229" spans="1:10" ht="15.75" thickBot="1" x14ac:dyDescent="0.25">
      <c r="A229" s="143" t="s">
        <v>495</v>
      </c>
      <c r="B229" s="144" t="s">
        <v>496</v>
      </c>
      <c r="C229" s="150"/>
      <c r="D229" s="152"/>
      <c r="E229" s="129"/>
      <c r="F229" s="129"/>
      <c r="G229" s="145">
        <v>1468</v>
      </c>
    </row>
    <row r="230" spans="1:10" x14ac:dyDescent="0.2">
      <c r="A230" s="106"/>
      <c r="B230" s="107"/>
      <c r="C230" s="108"/>
      <c r="D230" s="109"/>
      <c r="E230" s="129"/>
      <c r="F230" s="129"/>
      <c r="G230" s="130"/>
    </row>
    <row r="231" spans="1:10" ht="24.95" customHeight="1" thickBot="1" x14ac:dyDescent="0.25">
      <c r="A231" s="200" t="s">
        <v>334</v>
      </c>
      <c r="B231" s="200"/>
      <c r="C231" s="200"/>
      <c r="D231" s="200"/>
      <c r="E231" s="200"/>
      <c r="F231" s="200"/>
      <c r="G231" s="69">
        <v>41344</v>
      </c>
    </row>
    <row r="232" spans="1:10" ht="15.75" x14ac:dyDescent="0.2">
      <c r="A232" s="71" t="s">
        <v>0</v>
      </c>
      <c r="B232" s="72" t="s">
        <v>1</v>
      </c>
      <c r="C232" s="73" t="s">
        <v>232</v>
      </c>
      <c r="D232" s="73" t="s">
        <v>2</v>
      </c>
      <c r="E232" s="73" t="s">
        <v>473</v>
      </c>
      <c r="F232" s="74" t="s">
        <v>366</v>
      </c>
      <c r="G232" s="74" t="s">
        <v>436</v>
      </c>
    </row>
    <row r="233" spans="1:10" x14ac:dyDescent="0.2">
      <c r="A233" s="112" t="s">
        <v>178</v>
      </c>
      <c r="B233" s="83" t="s">
        <v>179</v>
      </c>
      <c r="C233" s="84"/>
      <c r="D233" s="85">
        <v>0</v>
      </c>
      <c r="E233" s="86">
        <v>910</v>
      </c>
      <c r="F233" s="86">
        <v>910</v>
      </c>
      <c r="G233" s="121"/>
    </row>
    <row r="234" spans="1:10" x14ac:dyDescent="0.2">
      <c r="A234" s="112" t="s">
        <v>180</v>
      </c>
      <c r="B234" s="83" t="s">
        <v>77</v>
      </c>
      <c r="C234" s="84"/>
      <c r="D234" s="85">
        <v>62.91</v>
      </c>
      <c r="E234" s="86">
        <v>80</v>
      </c>
      <c r="F234" s="86">
        <v>80</v>
      </c>
      <c r="G234" s="121"/>
    </row>
    <row r="235" spans="1:10" x14ac:dyDescent="0.2">
      <c r="A235" s="112" t="s">
        <v>181</v>
      </c>
      <c r="B235" s="83" t="s">
        <v>101</v>
      </c>
      <c r="C235" s="84"/>
      <c r="D235" s="85">
        <v>63.63</v>
      </c>
      <c r="E235" s="86">
        <v>80</v>
      </c>
      <c r="F235" s="86">
        <v>80</v>
      </c>
      <c r="G235" s="121"/>
    </row>
    <row r="236" spans="1:10" x14ac:dyDescent="0.2">
      <c r="A236" s="112" t="s">
        <v>182</v>
      </c>
      <c r="B236" s="83" t="s">
        <v>183</v>
      </c>
      <c r="C236" s="84"/>
      <c r="D236" s="85">
        <v>31.92</v>
      </c>
      <c r="E236" s="86">
        <v>40</v>
      </c>
      <c r="F236" s="86">
        <v>40</v>
      </c>
      <c r="G236" s="121"/>
    </row>
    <row r="237" spans="1:10" x14ac:dyDescent="0.2">
      <c r="A237" s="112" t="s">
        <v>184</v>
      </c>
      <c r="B237" s="83" t="s">
        <v>185</v>
      </c>
      <c r="C237" s="84"/>
      <c r="D237" s="85">
        <v>39.58</v>
      </c>
      <c r="E237" s="86">
        <v>50</v>
      </c>
      <c r="F237" s="86">
        <v>50</v>
      </c>
      <c r="G237" s="121"/>
    </row>
    <row r="238" spans="1:10" x14ac:dyDescent="0.2">
      <c r="A238" s="112" t="s">
        <v>186</v>
      </c>
      <c r="B238" s="83" t="s">
        <v>50</v>
      </c>
      <c r="C238" s="84"/>
      <c r="D238" s="85">
        <v>81.37</v>
      </c>
      <c r="E238" s="86">
        <v>100</v>
      </c>
      <c r="F238" s="86">
        <v>100</v>
      </c>
      <c r="G238" s="121"/>
    </row>
    <row r="239" spans="1:10" x14ac:dyDescent="0.2">
      <c r="A239" s="114"/>
      <c r="B239" s="115"/>
      <c r="C239" s="116"/>
      <c r="D239" s="117"/>
      <c r="E239" s="117"/>
    </row>
    <row r="240" spans="1:10" ht="15.75" x14ac:dyDescent="0.2">
      <c r="A240" s="5" t="s">
        <v>310</v>
      </c>
      <c r="C240" s="122"/>
      <c r="F240" s="107"/>
      <c r="G240" s="123"/>
      <c r="H240" s="107"/>
      <c r="I240" s="107"/>
      <c r="J240" s="107"/>
    </row>
    <row r="241" spans="1:10" x14ac:dyDescent="0.2">
      <c r="A241" s="124" t="s">
        <v>189</v>
      </c>
      <c r="B241" s="125">
        <v>1300</v>
      </c>
      <c r="C241" s="122"/>
      <c r="F241" s="107"/>
      <c r="G241" s="123"/>
      <c r="H241" s="107"/>
      <c r="I241" s="107"/>
      <c r="J241" s="107"/>
    </row>
    <row r="242" spans="1:10" x14ac:dyDescent="0.2">
      <c r="A242" s="124" t="s">
        <v>311</v>
      </c>
      <c r="B242" s="125">
        <v>700</v>
      </c>
      <c r="C242" s="122"/>
      <c r="F242" s="107"/>
      <c r="G242" s="123"/>
      <c r="H242" s="107"/>
      <c r="I242" s="107"/>
      <c r="J242" s="107"/>
    </row>
    <row r="243" spans="1:10" x14ac:dyDescent="0.2">
      <c r="A243" s="124" t="s">
        <v>312</v>
      </c>
      <c r="B243" s="125">
        <v>380</v>
      </c>
      <c r="C243" s="122"/>
      <c r="F243" s="107"/>
      <c r="G243" s="123"/>
      <c r="H243" s="107"/>
      <c r="I243" s="107"/>
      <c r="J243" s="107"/>
    </row>
    <row r="244" spans="1:10" x14ac:dyDescent="0.2">
      <c r="A244" s="124"/>
      <c r="C244" s="122"/>
      <c r="F244" s="107"/>
      <c r="G244" s="123"/>
      <c r="H244" s="107"/>
      <c r="I244" s="107"/>
      <c r="J244" s="107"/>
    </row>
    <row r="245" spans="1:10" x14ac:dyDescent="0.2">
      <c r="A245" s="126" t="s">
        <v>313</v>
      </c>
      <c r="C245" s="122"/>
      <c r="F245" s="107"/>
      <c r="G245" s="123"/>
      <c r="H245" s="107"/>
      <c r="I245" s="107"/>
      <c r="J245" s="107"/>
    </row>
    <row r="246" spans="1:10" x14ac:dyDescent="0.2">
      <c r="B246" s="70" t="s">
        <v>314</v>
      </c>
      <c r="C246" s="122"/>
      <c r="I246" s="107"/>
      <c r="J246" s="107"/>
    </row>
    <row r="247" spans="1:10" x14ac:dyDescent="0.2">
      <c r="B247" s="127" t="s">
        <v>315</v>
      </c>
      <c r="C247" s="122"/>
    </row>
    <row r="248" spans="1:10" x14ac:dyDescent="0.2">
      <c r="C248" s="122"/>
    </row>
    <row r="249" spans="1:10" x14ac:dyDescent="0.2">
      <c r="C249" s="122"/>
    </row>
    <row r="250" spans="1:10" x14ac:dyDescent="0.2">
      <c r="C250" s="122"/>
    </row>
    <row r="251" spans="1:10" x14ac:dyDescent="0.2">
      <c r="C251" s="122"/>
    </row>
    <row r="252" spans="1:10" x14ac:dyDescent="0.2">
      <c r="C252" s="122"/>
    </row>
    <row r="253" spans="1:10" x14ac:dyDescent="0.2">
      <c r="C253" s="122"/>
    </row>
    <row r="254" spans="1:10" x14ac:dyDescent="0.2">
      <c r="C254" s="122"/>
    </row>
    <row r="255" spans="1:10" x14ac:dyDescent="0.2">
      <c r="C255" s="122"/>
    </row>
    <row r="256" spans="1:10" x14ac:dyDescent="0.2">
      <c r="C256" s="122"/>
    </row>
    <row r="257" spans="3:3" x14ac:dyDescent="0.2">
      <c r="C257" s="122"/>
    </row>
    <row r="258" spans="3:3" x14ac:dyDescent="0.2">
      <c r="C258" s="122"/>
    </row>
    <row r="259" spans="3:3" x14ac:dyDescent="0.2">
      <c r="C259" s="122"/>
    </row>
    <row r="260" spans="3:3" x14ac:dyDescent="0.2">
      <c r="C260" s="122"/>
    </row>
    <row r="261" spans="3:3" x14ac:dyDescent="0.2">
      <c r="C261" s="122"/>
    </row>
    <row r="262" spans="3:3" x14ac:dyDescent="0.2">
      <c r="C262" s="122"/>
    </row>
  </sheetData>
  <mergeCells count="6">
    <mergeCell ref="A185:F185"/>
    <mergeCell ref="A231:F231"/>
    <mergeCell ref="A1:F1"/>
    <mergeCell ref="A59:F59"/>
    <mergeCell ref="A113:F113"/>
    <mergeCell ref="A220:G220"/>
  </mergeCells>
  <phoneticPr fontId="0" type="noConversion"/>
  <printOptions horizontalCentered="1"/>
  <pageMargins left="0.55118110236220474" right="0.55118110236220474" top="0.39370078740157483" bottom="0.78740157480314965" header="0.51181102362204722" footer="0.51181102362204722"/>
  <pageSetup paperSize="9" orientation="portrait" horizontalDpi="300" verticalDpi="300" r:id="rId1"/>
  <headerFooter alignWithMargins="0">
    <oddFooter>&amp;C&amp;"Arial,Bold"&amp;9PREMAC Price List 2013&amp;RPage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9"/>
  <sheetViews>
    <sheetView workbookViewId="0">
      <selection activeCell="C17" sqref="C17"/>
    </sheetView>
  </sheetViews>
  <sheetFormatPr defaultRowHeight="12.75" x14ac:dyDescent="0.2"/>
  <cols>
    <col min="1" max="1" width="2" customWidth="1"/>
    <col min="2" max="2" width="11.85546875" style="10" customWidth="1"/>
    <col min="3" max="3" width="35" customWidth="1"/>
    <col min="4" max="4" width="11.7109375" customWidth="1"/>
  </cols>
  <sheetData>
    <row r="1" spans="1:4" ht="15.75" x14ac:dyDescent="0.25">
      <c r="A1" s="20" t="s">
        <v>437</v>
      </c>
    </row>
    <row r="2" spans="1:4" ht="9.75" customHeight="1" thickBot="1" x14ac:dyDescent="0.25"/>
    <row r="3" spans="1:4" ht="13.5" thickBot="1" x14ac:dyDescent="0.25">
      <c r="A3" s="206" t="s">
        <v>392</v>
      </c>
      <c r="B3" s="207"/>
      <c r="C3" s="21" t="s">
        <v>393</v>
      </c>
      <c r="D3" s="11" t="s">
        <v>305</v>
      </c>
    </row>
    <row r="4" spans="1:4" x14ac:dyDescent="0.2">
      <c r="A4" s="12"/>
      <c r="B4" s="57" t="s">
        <v>439</v>
      </c>
      <c r="C4" s="14" t="s">
        <v>438</v>
      </c>
      <c r="D4" s="15">
        <v>410</v>
      </c>
    </row>
    <row r="5" spans="1:4" x14ac:dyDescent="0.2">
      <c r="A5" s="12"/>
      <c r="B5" s="57" t="s">
        <v>442</v>
      </c>
      <c r="C5" s="58" t="s">
        <v>440</v>
      </c>
      <c r="D5" s="15">
        <v>402</v>
      </c>
    </row>
    <row r="6" spans="1:4" x14ac:dyDescent="0.2">
      <c r="A6" s="12"/>
      <c r="B6" s="57" t="s">
        <v>443</v>
      </c>
      <c r="C6" s="59" t="s">
        <v>441</v>
      </c>
      <c r="D6" s="15">
        <v>130</v>
      </c>
    </row>
    <row r="7" spans="1:4" x14ac:dyDescent="0.2">
      <c r="A7" s="16"/>
      <c r="B7" s="17"/>
      <c r="C7" s="18"/>
      <c r="D7" s="19"/>
    </row>
    <row r="9" spans="1:4" x14ac:dyDescent="0.2">
      <c r="D9" s="56">
        <v>40870</v>
      </c>
    </row>
  </sheetData>
  <mergeCells count="1">
    <mergeCell ref="A3:B3"/>
  </mergeCells>
  <phoneticPr fontId="16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workbookViewId="0">
      <selection activeCell="G38" sqref="G38"/>
    </sheetView>
  </sheetViews>
  <sheetFormatPr defaultRowHeight="12.75" x14ac:dyDescent="0.2"/>
  <cols>
    <col min="1" max="1" width="2" customWidth="1"/>
    <col min="2" max="2" width="11.85546875" style="10" customWidth="1"/>
    <col min="3" max="3" width="35.42578125" customWidth="1"/>
    <col min="4" max="4" width="16.28515625" style="10" customWidth="1"/>
    <col min="5" max="5" width="11.7109375" hidden="1" customWidth="1"/>
    <col min="6" max="6" width="11.7109375" customWidth="1"/>
    <col min="7" max="7" width="10.28515625" bestFit="1" customWidth="1"/>
  </cols>
  <sheetData>
    <row r="1" spans="1:7" ht="15.75" x14ac:dyDescent="0.25">
      <c r="A1" s="20" t="s">
        <v>414</v>
      </c>
    </row>
    <row r="2" spans="1:7" ht="9.75" customHeight="1" thickBot="1" x14ac:dyDescent="0.25">
      <c r="E2" s="65" t="s">
        <v>466</v>
      </c>
    </row>
    <row r="3" spans="1:7" ht="13.5" thickBot="1" x14ac:dyDescent="0.25">
      <c r="A3" s="206" t="s">
        <v>392</v>
      </c>
      <c r="B3" s="207"/>
      <c r="C3" s="21" t="s">
        <v>393</v>
      </c>
      <c r="D3" s="66" t="s">
        <v>468</v>
      </c>
      <c r="E3" s="11" t="s">
        <v>305</v>
      </c>
      <c r="F3" s="11" t="s">
        <v>305</v>
      </c>
      <c r="G3" s="63"/>
    </row>
    <row r="4" spans="1:7" x14ac:dyDescent="0.2">
      <c r="A4" s="208" t="s">
        <v>406</v>
      </c>
      <c r="B4" s="209"/>
      <c r="C4" s="14"/>
      <c r="D4" s="13"/>
      <c r="E4" s="15"/>
      <c r="F4" s="15"/>
    </row>
    <row r="5" spans="1:7" x14ac:dyDescent="0.2">
      <c r="A5" s="12"/>
      <c r="B5" s="13" t="s">
        <v>189</v>
      </c>
      <c r="C5" s="14" t="s">
        <v>395</v>
      </c>
      <c r="D5" s="13">
        <v>210081</v>
      </c>
      <c r="E5" s="15">
        <v>1428</v>
      </c>
      <c r="F5" s="15">
        <v>1428</v>
      </c>
    </row>
    <row r="6" spans="1:7" x14ac:dyDescent="0.2">
      <c r="A6" s="12"/>
      <c r="B6" s="13" t="s">
        <v>192</v>
      </c>
      <c r="C6" s="14" t="s">
        <v>396</v>
      </c>
      <c r="D6" s="13">
        <v>210082</v>
      </c>
      <c r="E6" s="15">
        <v>2499</v>
      </c>
      <c r="F6" s="15">
        <v>2499</v>
      </c>
    </row>
    <row r="7" spans="1:7" x14ac:dyDescent="0.2">
      <c r="A7" s="12"/>
      <c r="B7" s="13" t="s">
        <v>192</v>
      </c>
      <c r="C7" s="58" t="s">
        <v>467</v>
      </c>
      <c r="D7" s="57">
        <v>210171</v>
      </c>
      <c r="E7" s="15"/>
      <c r="F7" s="15">
        <v>3940</v>
      </c>
    </row>
    <row r="8" spans="1:7" x14ac:dyDescent="0.2">
      <c r="A8" s="12"/>
      <c r="B8" s="13" t="s">
        <v>193</v>
      </c>
      <c r="C8" s="14" t="s">
        <v>407</v>
      </c>
      <c r="D8" s="13"/>
      <c r="E8" s="15">
        <v>3517.5</v>
      </c>
      <c r="F8" s="15">
        <v>3517.5</v>
      </c>
      <c r="G8">
        <v>4200</v>
      </c>
    </row>
    <row r="9" spans="1:7" x14ac:dyDescent="0.2">
      <c r="A9" s="12"/>
      <c r="B9" s="57" t="s">
        <v>194</v>
      </c>
      <c r="C9" s="68" t="s">
        <v>469</v>
      </c>
      <c r="D9" s="13"/>
      <c r="E9" s="15"/>
      <c r="F9" s="15">
        <v>4560</v>
      </c>
    </row>
    <row r="10" spans="1:7" x14ac:dyDescent="0.2">
      <c r="A10" s="60" t="s">
        <v>408</v>
      </c>
      <c r="B10" s="61"/>
      <c r="C10" s="14"/>
      <c r="D10" s="13"/>
      <c r="E10" s="15"/>
      <c r="F10" s="15"/>
    </row>
    <row r="11" spans="1:7" x14ac:dyDescent="0.2">
      <c r="A11" s="12"/>
      <c r="B11" s="13" t="s">
        <v>208</v>
      </c>
      <c r="C11" s="14" t="s">
        <v>394</v>
      </c>
      <c r="D11" s="13">
        <v>220190</v>
      </c>
      <c r="E11" s="15">
        <v>68.25</v>
      </c>
      <c r="F11" s="15">
        <v>65</v>
      </c>
      <c r="G11" s="62">
        <v>75</v>
      </c>
    </row>
    <row r="12" spans="1:7" x14ac:dyDescent="0.2">
      <c r="A12" s="12"/>
      <c r="B12" s="13" t="s">
        <v>209</v>
      </c>
      <c r="C12" s="14" t="s">
        <v>403</v>
      </c>
      <c r="D12" s="13">
        <v>220850</v>
      </c>
      <c r="E12" s="15">
        <v>42</v>
      </c>
      <c r="F12" s="15">
        <v>40</v>
      </c>
      <c r="G12" s="62">
        <v>45</v>
      </c>
    </row>
    <row r="13" spans="1:7" x14ac:dyDescent="0.2">
      <c r="A13" s="12"/>
      <c r="B13" s="13" t="s">
        <v>409</v>
      </c>
      <c r="C13" s="14" t="s">
        <v>410</v>
      </c>
      <c r="D13" s="13"/>
      <c r="E13" s="15">
        <v>997.5</v>
      </c>
      <c r="F13" s="15">
        <v>997.5</v>
      </c>
      <c r="G13">
        <v>1100</v>
      </c>
    </row>
    <row r="14" spans="1:7" x14ac:dyDescent="0.2">
      <c r="A14" s="12"/>
      <c r="B14" s="13" t="s">
        <v>201</v>
      </c>
      <c r="C14" s="14" t="s">
        <v>411</v>
      </c>
      <c r="D14" s="13"/>
      <c r="E14" s="15">
        <v>504</v>
      </c>
      <c r="F14" s="15">
        <v>504</v>
      </c>
    </row>
    <row r="15" spans="1:7" x14ac:dyDescent="0.2">
      <c r="A15" s="12"/>
      <c r="B15" s="13" t="s">
        <v>202</v>
      </c>
      <c r="C15" s="14" t="s">
        <v>412</v>
      </c>
      <c r="D15" s="13"/>
      <c r="E15" s="15">
        <v>462</v>
      </c>
      <c r="F15" s="15">
        <v>462</v>
      </c>
    </row>
    <row r="16" spans="1:7" x14ac:dyDescent="0.2">
      <c r="A16" s="12"/>
      <c r="B16" s="13" t="s">
        <v>230</v>
      </c>
      <c r="C16" s="46" t="s">
        <v>427</v>
      </c>
      <c r="D16" s="67"/>
      <c r="E16" s="15">
        <v>262.5</v>
      </c>
      <c r="F16" s="15">
        <v>360</v>
      </c>
      <c r="G16" s="64"/>
    </row>
    <row r="17" spans="1:6" x14ac:dyDescent="0.2">
      <c r="A17" s="12"/>
      <c r="B17" s="13" t="s">
        <v>341</v>
      </c>
      <c r="C17" s="14" t="s">
        <v>413</v>
      </c>
      <c r="D17" s="13"/>
      <c r="E17" s="15">
        <v>850</v>
      </c>
      <c r="F17" s="15">
        <v>850</v>
      </c>
    </row>
    <row r="18" spans="1:6" x14ac:dyDescent="0.2">
      <c r="A18" s="12"/>
      <c r="B18" s="13" t="s">
        <v>231</v>
      </c>
      <c r="C18" s="14" t="s">
        <v>404</v>
      </c>
      <c r="D18" s="13"/>
      <c r="E18" s="15">
        <v>47.25</v>
      </c>
      <c r="F18" s="15">
        <v>47.25</v>
      </c>
    </row>
    <row r="19" spans="1:6" x14ac:dyDescent="0.2">
      <c r="A19" s="208" t="s">
        <v>405</v>
      </c>
      <c r="B19" s="209"/>
      <c r="C19" s="14"/>
      <c r="D19" s="13"/>
      <c r="E19" s="15"/>
      <c r="F19" s="15"/>
    </row>
    <row r="20" spans="1:6" x14ac:dyDescent="0.2">
      <c r="A20" s="12"/>
      <c r="B20" s="13" t="s">
        <v>353</v>
      </c>
      <c r="C20" s="14" t="s">
        <v>397</v>
      </c>
      <c r="D20" s="13"/>
      <c r="E20" s="15">
        <v>21</v>
      </c>
      <c r="F20" s="15">
        <v>21</v>
      </c>
    </row>
    <row r="21" spans="1:6" x14ac:dyDescent="0.2">
      <c r="A21" s="12"/>
      <c r="B21" s="13" t="s">
        <v>352</v>
      </c>
      <c r="C21" s="14" t="s">
        <v>398</v>
      </c>
      <c r="D21" s="13"/>
      <c r="E21" s="15">
        <v>16.8</v>
      </c>
      <c r="F21" s="15">
        <v>16.8</v>
      </c>
    </row>
    <row r="22" spans="1:6" x14ac:dyDescent="0.2">
      <c r="A22" s="12"/>
      <c r="B22" s="13" t="s">
        <v>354</v>
      </c>
      <c r="C22" s="14" t="s">
        <v>399</v>
      </c>
      <c r="D22" s="13"/>
      <c r="E22" s="15">
        <v>21</v>
      </c>
      <c r="F22" s="15">
        <v>21</v>
      </c>
    </row>
    <row r="23" spans="1:6" x14ac:dyDescent="0.2">
      <c r="A23" s="12"/>
      <c r="B23" s="13" t="s">
        <v>355</v>
      </c>
      <c r="C23" s="14" t="s">
        <v>400</v>
      </c>
      <c r="D23" s="13"/>
      <c r="E23" s="15">
        <v>36.75</v>
      </c>
      <c r="F23" s="15">
        <v>36.75</v>
      </c>
    </row>
    <row r="24" spans="1:6" x14ac:dyDescent="0.2">
      <c r="A24" s="12"/>
      <c r="B24" s="13" t="s">
        <v>356</v>
      </c>
      <c r="C24" s="14" t="s">
        <v>401</v>
      </c>
      <c r="D24" s="13"/>
      <c r="E24" s="15">
        <v>184.8</v>
      </c>
      <c r="F24" s="15">
        <v>184.8</v>
      </c>
    </row>
    <row r="25" spans="1:6" x14ac:dyDescent="0.2">
      <c r="A25" s="12"/>
      <c r="B25" s="13" t="s">
        <v>362</v>
      </c>
      <c r="C25" s="14" t="s">
        <v>402</v>
      </c>
      <c r="D25" s="13"/>
      <c r="E25" s="15">
        <v>220.5</v>
      </c>
      <c r="F25" s="15">
        <v>220.5</v>
      </c>
    </row>
    <row r="26" spans="1:6" x14ac:dyDescent="0.2">
      <c r="A26" s="16"/>
      <c r="B26" s="17" t="s">
        <v>447</v>
      </c>
      <c r="C26" s="18" t="s">
        <v>448</v>
      </c>
      <c r="D26" s="17"/>
      <c r="E26" s="19">
        <v>280</v>
      </c>
      <c r="F26" s="19">
        <v>280</v>
      </c>
    </row>
    <row r="28" spans="1:6" x14ac:dyDescent="0.2">
      <c r="E28" s="56">
        <v>40870</v>
      </c>
      <c r="F28" s="56">
        <v>40969</v>
      </c>
    </row>
  </sheetData>
  <mergeCells count="3">
    <mergeCell ref="A3:B3"/>
    <mergeCell ref="A19:B19"/>
    <mergeCell ref="A4:B4"/>
  </mergeCells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I65501"/>
  <sheetViews>
    <sheetView zoomScale="115" workbookViewId="0">
      <selection activeCell="D15" sqref="D15"/>
    </sheetView>
  </sheetViews>
  <sheetFormatPr defaultColWidth="8.85546875" defaultRowHeight="12.75" x14ac:dyDescent="0.2"/>
  <cols>
    <col min="1" max="1" width="12.7109375" style="23" customWidth="1"/>
    <col min="2" max="2" width="33.7109375" style="23" customWidth="1"/>
    <col min="3" max="3" width="15.42578125" style="24" customWidth="1"/>
    <col min="4" max="4" width="14.7109375" style="22" customWidth="1"/>
    <col min="5" max="16384" width="8.85546875" style="1"/>
  </cols>
  <sheetData>
    <row r="1" spans="1:4" ht="15.75" x14ac:dyDescent="0.2">
      <c r="A1" s="210" t="s">
        <v>434</v>
      </c>
      <c r="B1" s="210"/>
      <c r="C1" s="210"/>
      <c r="D1" s="210"/>
    </row>
    <row r="2" spans="1:4" ht="4.1500000000000004" customHeight="1" x14ac:dyDescent="0.2"/>
    <row r="3" spans="1:4" ht="15.6" customHeight="1" x14ac:dyDescent="0.2">
      <c r="A3" s="211" t="s">
        <v>435</v>
      </c>
      <c r="B3" s="211"/>
      <c r="C3" s="211"/>
      <c r="D3" s="211"/>
    </row>
    <row r="4" spans="1:4" ht="13.5" thickBot="1" x14ac:dyDescent="0.25"/>
    <row r="5" spans="1:4" s="28" customFormat="1" ht="13.15" customHeight="1" thickBot="1" x14ac:dyDescent="0.25">
      <c r="A5" s="25" t="s">
        <v>392</v>
      </c>
      <c r="B5" s="26" t="s">
        <v>1</v>
      </c>
      <c r="C5" s="26" t="s">
        <v>232</v>
      </c>
      <c r="D5" s="27" t="s">
        <v>415</v>
      </c>
    </row>
    <row r="6" spans="1:4" s="2" customFormat="1" x14ac:dyDescent="0.2">
      <c r="A6" s="7" t="s">
        <v>248</v>
      </c>
      <c r="B6" s="7" t="s">
        <v>367</v>
      </c>
      <c r="C6" s="8" t="s">
        <v>368</v>
      </c>
      <c r="D6" s="9"/>
    </row>
    <row r="7" spans="1:4" s="2" customFormat="1" x14ac:dyDescent="0.2">
      <c r="A7" s="7" t="s">
        <v>250</v>
      </c>
      <c r="B7" s="7" t="s">
        <v>369</v>
      </c>
      <c r="C7" s="8"/>
      <c r="D7" s="9"/>
    </row>
    <row r="8" spans="1:4" ht="12.75" customHeight="1" x14ac:dyDescent="0.2">
      <c r="A8" s="47" t="s">
        <v>52</v>
      </c>
      <c r="B8" s="48" t="s">
        <v>416</v>
      </c>
      <c r="C8" s="49">
        <v>64802889</v>
      </c>
      <c r="D8" s="50"/>
    </row>
    <row r="9" spans="1:4" x14ac:dyDescent="0.2">
      <c r="A9" s="29" t="s">
        <v>38</v>
      </c>
      <c r="B9" s="30" t="s">
        <v>372</v>
      </c>
      <c r="C9" s="31">
        <v>53481001</v>
      </c>
      <c r="D9" s="33">
        <v>9350</v>
      </c>
    </row>
    <row r="10" spans="1:4" x14ac:dyDescent="0.2">
      <c r="A10" s="29" t="s">
        <v>249</v>
      </c>
      <c r="B10" s="30" t="s">
        <v>370</v>
      </c>
      <c r="C10" s="31" t="s">
        <v>371</v>
      </c>
      <c r="D10" s="32"/>
    </row>
    <row r="11" spans="1:4" x14ac:dyDescent="0.2">
      <c r="A11" s="29" t="s">
        <v>257</v>
      </c>
      <c r="B11" s="30" t="s">
        <v>370</v>
      </c>
      <c r="C11" s="31"/>
      <c r="D11" s="32"/>
    </row>
    <row r="12" spans="1:4" x14ac:dyDescent="0.2">
      <c r="A12" s="29" t="s">
        <v>272</v>
      </c>
      <c r="B12" s="30" t="s">
        <v>373</v>
      </c>
      <c r="C12" s="31" t="s">
        <v>271</v>
      </c>
      <c r="D12" s="33"/>
    </row>
    <row r="13" spans="1:4" x14ac:dyDescent="0.2">
      <c r="A13" s="29" t="s">
        <v>82</v>
      </c>
      <c r="B13" s="30" t="s">
        <v>417</v>
      </c>
      <c r="C13" s="31"/>
      <c r="D13" s="33"/>
    </row>
    <row r="14" spans="1:4" ht="12.75" customHeight="1" x14ac:dyDescent="0.2">
      <c r="A14" s="29" t="s">
        <v>87</v>
      </c>
      <c r="B14" s="30" t="s">
        <v>418</v>
      </c>
      <c r="C14" s="31"/>
      <c r="D14" s="33"/>
    </row>
    <row r="15" spans="1:4" ht="12.75" customHeight="1" x14ac:dyDescent="0.2">
      <c r="A15" s="29" t="s">
        <v>100</v>
      </c>
      <c r="B15" s="30" t="s">
        <v>374</v>
      </c>
      <c r="C15" s="31" t="s">
        <v>270</v>
      </c>
      <c r="D15" s="32">
        <v>120</v>
      </c>
    </row>
    <row r="16" spans="1:4" x14ac:dyDescent="0.2">
      <c r="A16" s="29" t="s">
        <v>136</v>
      </c>
      <c r="B16" s="30" t="s">
        <v>419</v>
      </c>
      <c r="C16" s="31"/>
      <c r="D16" s="32"/>
    </row>
    <row r="17" spans="1:4" ht="12.75" customHeight="1" x14ac:dyDescent="0.2">
      <c r="A17" s="29" t="s">
        <v>307</v>
      </c>
      <c r="B17" s="30" t="s">
        <v>375</v>
      </c>
      <c r="C17" s="31" t="s">
        <v>242</v>
      </c>
      <c r="D17" s="32"/>
    </row>
    <row r="18" spans="1:4" x14ac:dyDescent="0.2">
      <c r="A18" s="29" t="s">
        <v>191</v>
      </c>
      <c r="B18" s="30" t="s">
        <v>376</v>
      </c>
      <c r="C18" s="31" t="s">
        <v>267</v>
      </c>
      <c r="D18" s="32">
        <v>1980</v>
      </c>
    </row>
    <row r="19" spans="1:4" x14ac:dyDescent="0.2">
      <c r="A19" s="29" t="s">
        <v>190</v>
      </c>
      <c r="B19" s="30" t="s">
        <v>377</v>
      </c>
      <c r="C19" s="31">
        <v>53481000</v>
      </c>
      <c r="D19" s="32">
        <v>2380</v>
      </c>
    </row>
    <row r="20" spans="1:4" ht="12.75" customHeight="1" x14ac:dyDescent="0.2">
      <c r="A20" s="29" t="s">
        <v>339</v>
      </c>
      <c r="B20" s="30" t="s">
        <v>420</v>
      </c>
      <c r="C20" s="31"/>
      <c r="D20" s="32"/>
    </row>
    <row r="21" spans="1:4" x14ac:dyDescent="0.2">
      <c r="A21" s="29" t="s">
        <v>378</v>
      </c>
      <c r="B21" s="30" t="s">
        <v>421</v>
      </c>
      <c r="C21" s="31"/>
      <c r="D21" s="34"/>
    </row>
    <row r="22" spans="1:4" x14ac:dyDescent="0.2">
      <c r="A22" s="29" t="s">
        <v>379</v>
      </c>
      <c r="B22" s="30" t="s">
        <v>422</v>
      </c>
      <c r="C22" s="31" t="s">
        <v>423</v>
      </c>
      <c r="D22" s="34"/>
    </row>
    <row r="23" spans="1:4" x14ac:dyDescent="0.2">
      <c r="A23" s="29" t="s">
        <v>39</v>
      </c>
      <c r="B23" s="30" t="s">
        <v>381</v>
      </c>
      <c r="C23" s="31">
        <v>65863028</v>
      </c>
      <c r="D23" s="32"/>
    </row>
    <row r="24" spans="1:4" x14ac:dyDescent="0.2">
      <c r="A24" s="29" t="s">
        <v>7</v>
      </c>
      <c r="B24" s="30" t="s">
        <v>433</v>
      </c>
      <c r="C24" s="31">
        <v>64610626</v>
      </c>
      <c r="D24" s="32">
        <v>2090</v>
      </c>
    </row>
    <row r="25" spans="1:4" x14ac:dyDescent="0.2">
      <c r="A25" s="29" t="s">
        <v>268</v>
      </c>
      <c r="B25" s="30" t="s">
        <v>429</v>
      </c>
      <c r="C25" s="31" t="s">
        <v>234</v>
      </c>
      <c r="D25" s="33">
        <v>6970</v>
      </c>
    </row>
    <row r="26" spans="1:4" x14ac:dyDescent="0.2">
      <c r="A26" s="29" t="s">
        <v>424</v>
      </c>
      <c r="B26" s="30" t="s">
        <v>425</v>
      </c>
      <c r="C26" s="31"/>
      <c r="D26" s="33">
        <v>2200</v>
      </c>
    </row>
    <row r="27" spans="1:4" x14ac:dyDescent="0.2">
      <c r="A27" s="29" t="s">
        <v>16</v>
      </c>
      <c r="B27" s="30" t="s">
        <v>382</v>
      </c>
      <c r="C27" s="3">
        <v>53481023</v>
      </c>
      <c r="D27" s="33">
        <v>1800</v>
      </c>
    </row>
    <row r="28" spans="1:4" x14ac:dyDescent="0.2">
      <c r="A28" s="29" t="s">
        <v>17</v>
      </c>
      <c r="B28" s="30" t="s">
        <v>383</v>
      </c>
      <c r="C28" s="31"/>
      <c r="D28" s="32">
        <v>840</v>
      </c>
    </row>
    <row r="29" spans="1:4" x14ac:dyDescent="0.2">
      <c r="A29" s="29" t="s">
        <v>19</v>
      </c>
      <c r="B29" s="30" t="s">
        <v>384</v>
      </c>
      <c r="C29" s="3">
        <v>53481025</v>
      </c>
      <c r="D29" s="32">
        <v>930</v>
      </c>
    </row>
    <row r="30" spans="1:4" x14ac:dyDescent="0.2">
      <c r="A30" s="29" t="s">
        <v>20</v>
      </c>
      <c r="B30" s="30" t="s">
        <v>385</v>
      </c>
      <c r="C30" s="3">
        <v>53481026</v>
      </c>
      <c r="D30" s="32">
        <v>1200</v>
      </c>
    </row>
    <row r="31" spans="1:4" x14ac:dyDescent="0.2">
      <c r="A31" s="29" t="s">
        <v>26</v>
      </c>
      <c r="B31" s="30" t="s">
        <v>428</v>
      </c>
      <c r="C31" s="31" t="s">
        <v>238</v>
      </c>
      <c r="D31" s="33">
        <v>4680</v>
      </c>
    </row>
    <row r="32" spans="1:4" ht="12.75" customHeight="1" x14ac:dyDescent="0.2">
      <c r="A32" s="29" t="s">
        <v>342</v>
      </c>
      <c r="B32" s="30" t="s">
        <v>432</v>
      </c>
      <c r="C32" s="31"/>
      <c r="D32" s="32">
        <v>1200</v>
      </c>
    </row>
    <row r="33" spans="1:9" ht="12.75" customHeight="1" x14ac:dyDescent="0.2">
      <c r="A33" s="29" t="s">
        <v>22</v>
      </c>
      <c r="B33" s="30" t="s">
        <v>386</v>
      </c>
      <c r="C33" s="31"/>
      <c r="D33" s="32">
        <v>930</v>
      </c>
    </row>
    <row r="34" spans="1:9" x14ac:dyDescent="0.2">
      <c r="A34" s="29" t="s">
        <v>24</v>
      </c>
      <c r="B34" s="30" t="s">
        <v>387</v>
      </c>
      <c r="C34" s="31"/>
      <c r="D34" s="33">
        <v>830</v>
      </c>
    </row>
    <row r="35" spans="1:9" x14ac:dyDescent="0.2">
      <c r="A35" s="29" t="s">
        <v>25</v>
      </c>
      <c r="B35" s="30" t="s">
        <v>388</v>
      </c>
      <c r="C35" s="3">
        <v>53481020</v>
      </c>
      <c r="D35" s="32">
        <v>650</v>
      </c>
    </row>
    <row r="36" spans="1:9" x14ac:dyDescent="0.2">
      <c r="A36" s="29" t="s">
        <v>320</v>
      </c>
      <c r="B36" s="30" t="s">
        <v>389</v>
      </c>
      <c r="C36" s="31"/>
      <c r="D36" s="33">
        <v>100</v>
      </c>
    </row>
    <row r="37" spans="1:9" x14ac:dyDescent="0.2">
      <c r="A37" s="29" t="s">
        <v>30</v>
      </c>
      <c r="B37" s="30" t="s">
        <v>390</v>
      </c>
      <c r="C37" s="31">
        <v>53660025</v>
      </c>
      <c r="D37" s="32">
        <v>981.75</v>
      </c>
    </row>
    <row r="38" spans="1:9" x14ac:dyDescent="0.2">
      <c r="A38" s="29" t="s">
        <v>273</v>
      </c>
      <c r="B38" s="30" t="s">
        <v>380</v>
      </c>
      <c r="C38" s="31" t="s">
        <v>233</v>
      </c>
      <c r="D38" s="32">
        <v>600</v>
      </c>
    </row>
    <row r="39" spans="1:9" x14ac:dyDescent="0.2">
      <c r="A39" s="29" t="s">
        <v>40</v>
      </c>
      <c r="B39" s="30" t="s">
        <v>391</v>
      </c>
      <c r="C39" s="31"/>
      <c r="D39" s="33">
        <v>2376</v>
      </c>
    </row>
    <row r="40" spans="1:9" x14ac:dyDescent="0.2">
      <c r="A40" s="29" t="s">
        <v>42</v>
      </c>
      <c r="B40" s="30" t="s">
        <v>426</v>
      </c>
      <c r="C40" s="31"/>
      <c r="D40" s="33"/>
    </row>
    <row r="41" spans="1:9" ht="13.5" thickBot="1" x14ac:dyDescent="0.25">
      <c r="A41" s="51" t="s">
        <v>430</v>
      </c>
      <c r="B41" s="52" t="s">
        <v>431</v>
      </c>
      <c r="C41" s="53"/>
      <c r="D41" s="54">
        <v>9500</v>
      </c>
    </row>
    <row r="42" spans="1:9" x14ac:dyDescent="0.2">
      <c r="C42" s="35"/>
    </row>
    <row r="43" spans="1:9" x14ac:dyDescent="0.2">
      <c r="A43" s="36"/>
      <c r="B43" s="36"/>
      <c r="C43" s="37"/>
      <c r="D43" s="55">
        <v>40870</v>
      </c>
    </row>
    <row r="44" spans="1:9" s="23" customFormat="1" x14ac:dyDescent="0.2">
      <c r="A44" s="36"/>
      <c r="C44" s="24"/>
      <c r="D44" s="22"/>
      <c r="E44" s="1"/>
      <c r="F44" s="1"/>
      <c r="G44" s="1"/>
      <c r="H44" s="1"/>
      <c r="I44" s="1"/>
    </row>
    <row r="76" spans="1:5" s="4" customFormat="1" x14ac:dyDescent="0.2">
      <c r="A76" s="38"/>
      <c r="B76" s="38"/>
      <c r="C76" s="39"/>
      <c r="D76" s="41"/>
    </row>
    <row r="77" spans="1:5" s="4" customFormat="1" ht="12" customHeight="1" x14ac:dyDescent="0.2">
      <c r="A77" s="42"/>
      <c r="B77" s="6"/>
      <c r="C77" s="40"/>
      <c r="D77" s="43"/>
      <c r="E77" s="44"/>
    </row>
    <row r="78" spans="1:5" s="4" customFormat="1" ht="12" customHeight="1" x14ac:dyDescent="0.2">
      <c r="A78" s="42"/>
      <c r="B78" s="6"/>
      <c r="C78" s="40"/>
      <c r="D78" s="43"/>
      <c r="E78" s="44"/>
    </row>
    <row r="79" spans="1:5" s="4" customFormat="1" ht="12" customHeight="1" x14ac:dyDescent="0.2">
      <c r="A79" s="42"/>
      <c r="B79" s="45"/>
      <c r="C79" s="40"/>
      <c r="D79" s="43"/>
      <c r="E79" s="44"/>
    </row>
    <row r="80" spans="1:5" s="4" customFormat="1" x14ac:dyDescent="0.2">
      <c r="A80" s="6"/>
      <c r="B80" s="6"/>
      <c r="C80" s="40"/>
      <c r="D80" s="44"/>
    </row>
    <row r="81" spans="1:4" s="4" customFormat="1" x14ac:dyDescent="0.2">
      <c r="A81" s="6"/>
      <c r="B81" s="6"/>
      <c r="C81" s="40"/>
      <c r="D81" s="44"/>
    </row>
    <row r="65500" spans="5:5" x14ac:dyDescent="0.2">
      <c r="E65500" s="4"/>
    </row>
    <row r="65501" spans="5:5" x14ac:dyDescent="0.2">
      <c r="E65501" s="4"/>
    </row>
  </sheetData>
  <mergeCells count="2">
    <mergeCell ref="A1:D1"/>
    <mergeCell ref="A3:D3"/>
  </mergeCells>
  <phoneticPr fontId="16" type="noConversion"/>
  <printOptions horizontalCentered="1"/>
  <pageMargins left="0.74803149606299213" right="0.74803149606299213" top="0.39370078740157483" bottom="0.39370078740157483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PRICES 2014</vt:lpstr>
      <vt:lpstr>PRICES 2009</vt:lpstr>
      <vt:lpstr>600SA</vt:lpstr>
      <vt:lpstr>DBZ Diesel</vt:lpstr>
      <vt:lpstr>Sandvik</vt:lpstr>
      <vt:lpstr>'PRICES 2009'!Print_Area</vt:lpstr>
      <vt:lpstr>'PRICES 2014'!Print_Area</vt:lpstr>
      <vt:lpstr>Sandvik!Print_Area</vt:lpstr>
    </vt:vector>
  </TitlesOfParts>
  <Company>premac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Nicole Geldenhuys</cp:lastModifiedBy>
  <cp:lastPrinted>2013-03-11T13:21:02Z</cp:lastPrinted>
  <dcterms:created xsi:type="dcterms:W3CDTF">2005-04-26T06:41:11Z</dcterms:created>
  <dcterms:modified xsi:type="dcterms:W3CDTF">2018-10-11T13:47:32Z</dcterms:modified>
</cp:coreProperties>
</file>