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9440" windowHeight="9735"/>
  </bookViews>
  <sheets>
    <sheet name="PO" sheetId="5" r:id="rId1"/>
    <sheet name="2015 ORDERS" sheetId="8" r:id="rId2"/>
    <sheet name="2014 ORDERS" sheetId="7" r:id="rId3"/>
    <sheet name="2013 ORDERS" sheetId="6" r:id="rId4"/>
    <sheet name="2012 ORDERS" sheetId="4" r:id="rId5"/>
  </sheets>
  <definedNames>
    <definedName name="_xlnm.Print_Area" localSheetId="0">PO!$A$1:$F$53</definedName>
  </definedNames>
  <calcPr calcId="145621"/>
</workbook>
</file>

<file path=xl/calcChain.xml><?xml version="1.0" encoding="utf-8"?>
<calcChain xmlns="http://schemas.openxmlformats.org/spreadsheetml/2006/main">
  <c r="F21" i="5" l="1"/>
  <c r="P3" i="7" l="1"/>
  <c r="Q3" i="7" s="1"/>
  <c r="P4" i="7"/>
  <c r="Q4" i="7" s="1"/>
  <c r="P2" i="7"/>
  <c r="Q2" i="7" s="1"/>
  <c r="Q43" i="6" l="1"/>
  <c r="P43" i="6"/>
  <c r="P39" i="6"/>
  <c r="Q39" i="6" s="1"/>
  <c r="P34" i="6" l="1"/>
  <c r="P32" i="6" l="1"/>
  <c r="P28" i="6" l="1"/>
  <c r="P29" i="6"/>
  <c r="P26" i="6" l="1"/>
  <c r="P25" i="6"/>
  <c r="P24" i="6"/>
  <c r="P23" i="6"/>
  <c r="P22" i="6"/>
  <c r="P21" i="6"/>
  <c r="G16" i="6" l="1"/>
  <c r="P20" i="6" l="1"/>
  <c r="P19" i="6"/>
  <c r="P18" i="6"/>
  <c r="P17" i="6"/>
  <c r="P15" i="6"/>
  <c r="P14" i="6"/>
  <c r="R30" i="6" l="1"/>
  <c r="P7" i="6"/>
  <c r="P9" i="6"/>
  <c r="P11" i="6"/>
  <c r="P6" i="6" l="1"/>
  <c r="P20" i="4" l="1"/>
  <c r="P17" i="4" l="1"/>
  <c r="P14" i="4" l="1"/>
  <c r="P16" i="4" l="1"/>
  <c r="P7" i="4" l="1"/>
  <c r="F2" i="5" l="1"/>
  <c r="F51" i="5" l="1"/>
  <c r="F52" i="5" s="1"/>
  <c r="F53" i="5" s="1"/>
  <c r="P12" i="4" l="1"/>
  <c r="P11" i="4"/>
  <c r="P9" i="4"/>
  <c r="P6" i="4"/>
  <c r="P5" i="4"/>
  <c r="P4" i="4"/>
</calcChain>
</file>

<file path=xl/sharedStrings.xml><?xml version="1.0" encoding="utf-8"?>
<sst xmlns="http://schemas.openxmlformats.org/spreadsheetml/2006/main" count="370" uniqueCount="179">
  <si>
    <t>ORDER DATE</t>
  </si>
  <si>
    <t>ORDER NO</t>
  </si>
  <si>
    <t>PART No</t>
  </si>
  <si>
    <t>DESCRIPTION</t>
  </si>
  <si>
    <t>QTY</t>
  </si>
  <si>
    <t>PRICE EA</t>
  </si>
  <si>
    <t>QTY DEL'D</t>
  </si>
  <si>
    <t>DATE DEL'D</t>
  </si>
  <si>
    <t>TOTAL O/S</t>
  </si>
  <si>
    <t>LEON O/S</t>
  </si>
  <si>
    <t>Yellow Elbows</t>
  </si>
  <si>
    <t>Yellow Tee's</t>
  </si>
  <si>
    <t>Monitors</t>
  </si>
  <si>
    <t>LFC-104</t>
  </si>
  <si>
    <t>EOL Check Valve Seats</t>
  </si>
  <si>
    <t>LFC-203</t>
  </si>
  <si>
    <t>EOL Check Valve Poppets</t>
  </si>
  <si>
    <t>Order Number:</t>
  </si>
  <si>
    <t>Manufacturers of Hydraulic Components</t>
  </si>
  <si>
    <t>Order Date: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</si>
  <si>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</si>
  <si>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</si>
  <si>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</si>
  <si>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PURCHASE ORDER</t>
  </si>
  <si>
    <t>SUPPLIER:</t>
  </si>
  <si>
    <t>SHIP TO:</t>
  </si>
  <si>
    <t>Collect</t>
  </si>
  <si>
    <t>LINE</t>
  </si>
  <si>
    <t>QUANTITY</t>
  </si>
  <si>
    <t>PRICE PER EA</t>
  </si>
  <si>
    <t>TOTAL</t>
  </si>
  <si>
    <t>Please supply us with the following:</t>
  </si>
  <si>
    <t>Total Stockroom Value:</t>
  </si>
  <si>
    <t>VAT Total:</t>
  </si>
  <si>
    <t>Balance Due:</t>
  </si>
  <si>
    <t>ENRIGHT TOOL &amp; DIE SERVICES</t>
  </si>
  <si>
    <t>OE0001</t>
  </si>
  <si>
    <t>Witfield</t>
  </si>
  <si>
    <t>P.O. Box 13268</t>
  </si>
  <si>
    <t>PART NUMBER</t>
  </si>
  <si>
    <t>LFP-1029</t>
  </si>
  <si>
    <t>LFM-101</t>
  </si>
  <si>
    <t>Monitor</t>
  </si>
  <si>
    <t>LFP-1014</t>
  </si>
  <si>
    <t>Concertina Diaphragm</t>
  </si>
  <si>
    <t>LFP-1001</t>
  </si>
  <si>
    <t>LFP-1011-2</t>
  </si>
  <si>
    <t>Piston Sleeve</t>
  </si>
  <si>
    <t>Check Valve Poppet</t>
  </si>
  <si>
    <t>Pump Housing</t>
  </si>
  <si>
    <t>Run until bag is finished</t>
  </si>
  <si>
    <t>D/N No</t>
  </si>
  <si>
    <t>AG22</t>
  </si>
  <si>
    <t>OE0002</t>
  </si>
  <si>
    <t>Small Black HDPE Knob</t>
  </si>
  <si>
    <t>AG28</t>
  </si>
  <si>
    <t>AG30</t>
  </si>
  <si>
    <t>LFP-1012-2</t>
  </si>
  <si>
    <t>Piston Seal Housing</t>
  </si>
  <si>
    <t>OE0003</t>
  </si>
  <si>
    <t>AG31</t>
  </si>
  <si>
    <t>OE0004</t>
  </si>
  <si>
    <t>LFP-1001 + 1002</t>
  </si>
  <si>
    <t>Pump Housing + Sleeve</t>
  </si>
  <si>
    <t>OE0005</t>
  </si>
  <si>
    <t>LFC-101</t>
  </si>
  <si>
    <t>EOL Check Valve Male</t>
  </si>
  <si>
    <t>AG37</t>
  </si>
  <si>
    <t>AI12</t>
  </si>
  <si>
    <t>AG46</t>
  </si>
  <si>
    <t>AI21</t>
  </si>
  <si>
    <t>OE0006</t>
  </si>
  <si>
    <t>SIGHT GLASS</t>
  </si>
  <si>
    <t>Premac Sight Glass</t>
  </si>
  <si>
    <t>AJ7</t>
  </si>
  <si>
    <t>LFC-108</t>
  </si>
  <si>
    <t>LFC-109</t>
  </si>
  <si>
    <t>OE0007</t>
  </si>
  <si>
    <t>EOL CV Adjustable Barb</t>
  </si>
  <si>
    <t>EOL CV Lock Nut</t>
  </si>
  <si>
    <t>AJ9</t>
  </si>
  <si>
    <t>AJ13</t>
  </si>
  <si>
    <t>OE0008</t>
  </si>
  <si>
    <t>AJ38</t>
  </si>
  <si>
    <t>SG - Washers S</t>
  </si>
  <si>
    <t>SG - Washers L</t>
  </si>
  <si>
    <t>SG - Small Washers</t>
  </si>
  <si>
    <t>SG - Large Washers</t>
  </si>
  <si>
    <t>AJ41</t>
  </si>
  <si>
    <t>OE0009</t>
  </si>
  <si>
    <t>AO4</t>
  </si>
  <si>
    <t>OE0010</t>
  </si>
  <si>
    <t>MAH1005</t>
  </si>
  <si>
    <t>MAH1004</t>
  </si>
  <si>
    <t>MAH1008</t>
  </si>
  <si>
    <t>Hooter Tubes</t>
  </si>
  <si>
    <t>Hooter End Caps</t>
  </si>
  <si>
    <t>Hooter Seals</t>
  </si>
  <si>
    <t>AK40</t>
  </si>
  <si>
    <t>OE0011</t>
  </si>
  <si>
    <t>2013/0/5/06</t>
  </si>
  <si>
    <t>AO19</t>
  </si>
  <si>
    <t>AM48</t>
  </si>
  <si>
    <t>OE0012</t>
  </si>
  <si>
    <t>Pump Centre Section + Sleeve</t>
  </si>
  <si>
    <t>LFP-1022</t>
  </si>
  <si>
    <t>End Covers</t>
  </si>
  <si>
    <t>Diaphragm</t>
  </si>
  <si>
    <t>Castle Nut</t>
  </si>
  <si>
    <t>LFP-1017</t>
  </si>
  <si>
    <t>LFP-1025</t>
  </si>
  <si>
    <t>Check Valve Cartridge, Bottom Housing</t>
  </si>
  <si>
    <t>LFP-1024</t>
  </si>
  <si>
    <t>Check Valve Cartridge, Top Housing</t>
  </si>
  <si>
    <t>AP20</t>
  </si>
  <si>
    <t>ORDER TOTAL</t>
  </si>
  <si>
    <t>AQ7</t>
  </si>
  <si>
    <t>AO35</t>
  </si>
  <si>
    <t>AO38</t>
  </si>
  <si>
    <t>OE0013</t>
  </si>
  <si>
    <t>LFC-201</t>
  </si>
  <si>
    <t>LFC-102</t>
  </si>
  <si>
    <t>LFP-1027-1</t>
  </si>
  <si>
    <t>LFP-1013</t>
  </si>
  <si>
    <t>LFP-1041</t>
  </si>
  <si>
    <t>LFP-1042</t>
  </si>
  <si>
    <t>EOL Check Valve, Male Body</t>
  </si>
  <si>
    <t>EOL Check Valve, Female Body</t>
  </si>
  <si>
    <t>Diaphragm Spacer</t>
  </si>
  <si>
    <t>Yellow Tee</t>
  </si>
  <si>
    <t>Yellow Elbow</t>
  </si>
  <si>
    <t>NB 1bag material = ±130 items</t>
  </si>
  <si>
    <t>LFP-1027.2</t>
  </si>
  <si>
    <t>LFM-100</t>
  </si>
  <si>
    <t>EOL Check Valve, Poppet</t>
  </si>
  <si>
    <t>EOL Check Valve, Seat</t>
  </si>
  <si>
    <t>Monitors in Acrylic</t>
  </si>
  <si>
    <t>Check Valve Bird Cage, Top</t>
  </si>
  <si>
    <t>Check Valve Bird Cage, Bottom</t>
  </si>
  <si>
    <t>AQ14</t>
  </si>
  <si>
    <t>AO47</t>
  </si>
  <si>
    <t>AO48</t>
  </si>
  <si>
    <t>AR2</t>
  </si>
  <si>
    <t>OE0014</t>
  </si>
  <si>
    <t>AQ21</t>
  </si>
  <si>
    <t>OE0015</t>
  </si>
  <si>
    <t>AR8</t>
  </si>
  <si>
    <t>AP45</t>
  </si>
  <si>
    <t>OE0016</t>
  </si>
  <si>
    <t>Monitors, in polycarb</t>
  </si>
  <si>
    <t>Monitors, in polypropylene</t>
  </si>
  <si>
    <t>OE0017</t>
  </si>
  <si>
    <t>BOOT</t>
  </si>
  <si>
    <t>Knuckle Rubber Boot</t>
  </si>
  <si>
    <t>AR11</t>
  </si>
  <si>
    <t>CANCELLED</t>
  </si>
  <si>
    <t>AR12</t>
  </si>
  <si>
    <t>AP48</t>
  </si>
  <si>
    <t>OE0018</t>
  </si>
  <si>
    <t>Check Valve Inserts / Sky Rockets</t>
  </si>
  <si>
    <t>OE0019</t>
  </si>
  <si>
    <t>OE0020</t>
  </si>
  <si>
    <t>AR37</t>
  </si>
  <si>
    <t>AR36</t>
  </si>
  <si>
    <t>AR42</t>
  </si>
  <si>
    <t>AR45</t>
  </si>
  <si>
    <t>AR48</t>
  </si>
  <si>
    <t>OE0021</t>
  </si>
  <si>
    <t>AU10</t>
  </si>
  <si>
    <t>DANNY</t>
  </si>
  <si>
    <t>OE0022</t>
  </si>
  <si>
    <t>Pump Housing with sleeves</t>
  </si>
  <si>
    <t>Concertina Diaphragms</t>
  </si>
  <si>
    <t>AY26</t>
  </si>
  <si>
    <t>AY27</t>
  </si>
  <si>
    <t>AZ26</t>
  </si>
  <si>
    <t>OE0023</t>
  </si>
  <si>
    <t>(run entire bag of material supplied)</t>
  </si>
  <si>
    <t>OE0024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</si>
</sst>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&quot;R&quot;\ #,##0.00"/>
    <numFmt numFmtId="166" formatCode="dd/mm/yy;@"/>
    <numFmt numFmtId="167" formatCode="&quot;R&quot;#,##0.00"/>
  </numFmts>
  <fonts count="19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theme="1" tint="0.24997711111789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164" fontId="17" fillId="0" borderId="0" applyFont="0" applyFill="0" applyBorder="0" applyAlignment="0" applyProtection="0"/>
  </cellStyleXfs>
  <cellXfs count="1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 indent="1"/>
    </xf>
    <xf numFmtId="0" fontId="3" fillId="0" borderId="0" xfId="0" applyFont="1" applyAlignment="1">
      <alignment horizontal="center"/>
    </xf>
    <xf numFmtId="0" fontId="4" fillId="0" borderId="0" xfId="1" applyBorder="1"/>
    <xf numFmtId="0" fontId="6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4" fillId="0" borderId="0" xfId="1"/>
    <xf numFmtId="14" fontId="4" fillId="0" borderId="0" xfId="1" applyNumberFormat="1" applyBorder="1" applyAlignment="1">
      <alignment horizontal="center"/>
    </xf>
    <xf numFmtId="0" fontId="6" fillId="0" borderId="0" xfId="1" applyFont="1" applyBorder="1" applyAlignment="1">
      <alignment horizontal="right"/>
    </xf>
    <xf numFmtId="0" fontId="12" fillId="0" borderId="1" xfId="1" applyFont="1" applyBorder="1" applyAlignment="1"/>
    <xf numFmtId="0" fontId="6" fillId="0" borderId="0" xfId="1" applyFont="1" applyBorder="1"/>
    <xf numFmtId="0" fontId="4" fillId="0" borderId="0" xfId="1" applyBorder="1" applyAlignment="1">
      <alignment horizontal="center"/>
    </xf>
    <xf numFmtId="0" fontId="4" fillId="0" borderId="0" xfId="1" applyFont="1" applyBorder="1"/>
    <xf numFmtId="0" fontId="4" fillId="0" borderId="0" xfId="1" applyFill="1" applyBorder="1"/>
    <xf numFmtId="0" fontId="4" fillId="0" borderId="0" xfId="1" quotePrefix="1" applyFill="1" applyBorder="1" applyAlignment="1">
      <alignment horizontal="left"/>
    </xf>
    <xf numFmtId="0" fontId="4" fillId="0" borderId="0" xfId="1" applyBorder="1" applyAlignment="1">
      <alignment horizontal="left"/>
    </xf>
    <xf numFmtId="0" fontId="4" fillId="0" borderId="1" xfId="1" applyBorder="1"/>
    <xf numFmtId="0" fontId="4" fillId="0" borderId="4" xfId="1" applyBorder="1" applyAlignment="1">
      <alignment horizontal="center"/>
    </xf>
    <xf numFmtId="0" fontId="4" fillId="0" borderId="4" xfId="1" applyBorder="1"/>
    <xf numFmtId="165" fontId="4" fillId="0" borderId="4" xfId="1" applyNumberFormat="1" applyBorder="1" applyAlignment="1">
      <alignment horizontal="center"/>
    </xf>
    <xf numFmtId="0" fontId="4" fillId="0" borderId="0" xfId="1" applyBorder="1" applyAlignment="1"/>
    <xf numFmtId="0" fontId="4" fillId="0" borderId="5" xfId="1" applyBorder="1" applyAlignment="1">
      <alignment horizontal="center"/>
    </xf>
    <xf numFmtId="0" fontId="4" fillId="0" borderId="6" xfId="1" applyBorder="1"/>
    <xf numFmtId="0" fontId="4" fillId="0" borderId="0" xfId="1" applyBorder="1" applyAlignment="1">
      <alignment vertical="center"/>
    </xf>
    <xf numFmtId="0" fontId="6" fillId="0" borderId="0" xfId="1" applyFont="1" applyBorder="1" applyAlignment="1">
      <alignment horizontal="right" vertical="center"/>
    </xf>
    <xf numFmtId="0" fontId="4" fillId="0" borderId="1" xfId="1" applyBorder="1" applyAlignment="1">
      <alignment vertical="center"/>
    </xf>
    <xf numFmtId="0" fontId="7" fillId="0" borderId="1" xfId="1" applyFont="1" applyBorder="1" applyAlignment="1">
      <alignment horizontal="right" vertical="center"/>
    </xf>
    <xf numFmtId="0" fontId="4" fillId="0" borderId="0" xfId="1" applyAlignment="1">
      <alignment vertical="center"/>
    </xf>
    <xf numFmtId="0" fontId="4" fillId="0" borderId="0" xfId="1" applyAlignment="1">
      <alignment horizontal="center"/>
    </xf>
    <xf numFmtId="0" fontId="14" fillId="0" borderId="3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4" fillId="0" borderId="10" xfId="1" applyBorder="1" applyAlignment="1">
      <alignment horizontal="center"/>
    </xf>
    <xf numFmtId="0" fontId="4" fillId="0" borderId="11" xfId="1" applyBorder="1"/>
    <xf numFmtId="0" fontId="4" fillId="0" borderId="12" xfId="1" applyBorder="1" applyAlignment="1">
      <alignment horizontal="center"/>
    </xf>
    <xf numFmtId="0" fontId="4" fillId="0" borderId="13" xfId="1" applyBorder="1" applyAlignment="1">
      <alignment vertical="center"/>
    </xf>
    <xf numFmtId="165" fontId="4" fillId="0" borderId="14" xfId="1" applyNumberFormat="1" applyBorder="1" applyAlignment="1">
      <alignment horizontal="center" vertical="center"/>
    </xf>
    <xf numFmtId="0" fontId="4" fillId="0" borderId="15" xfId="1" applyBorder="1" applyAlignment="1">
      <alignment vertical="center"/>
    </xf>
    <xf numFmtId="165" fontId="4" fillId="0" borderId="16" xfId="1" applyNumberFormat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0" xfId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right" indent="1"/>
    </xf>
    <xf numFmtId="0" fontId="3" fillId="2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right" indent="1"/>
    </xf>
    <xf numFmtId="0" fontId="3" fillId="0" borderId="0" xfId="0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right" indent="1"/>
    </xf>
    <xf numFmtId="0" fontId="3" fillId="3" borderId="0" xfId="0" applyFont="1" applyFill="1" applyAlignment="1">
      <alignment horizontal="center"/>
    </xf>
    <xf numFmtId="166" fontId="3" fillId="0" borderId="0" xfId="0" applyNumberFormat="1" applyFont="1" applyFill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166" fontId="3" fillId="3" borderId="0" xfId="0" applyNumberFormat="1" applyFont="1" applyFill="1" applyBorder="1" applyAlignment="1">
      <alignment horizontal="center"/>
    </xf>
    <xf numFmtId="166" fontId="3" fillId="2" borderId="0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3" borderId="0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3" fontId="1" fillId="4" borderId="22" xfId="0" applyNumberFormat="1" applyFont="1" applyFill="1" applyBorder="1" applyAlignment="1">
      <alignment horizontal="center" vertical="center"/>
    </xf>
    <xf numFmtId="3" fontId="3" fillId="4" borderId="21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indent="1"/>
    </xf>
    <xf numFmtId="3" fontId="3" fillId="4" borderId="22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167" fontId="4" fillId="0" borderId="4" xfId="1" applyNumberFormat="1" applyBorder="1" applyAlignment="1">
      <alignment horizontal="center"/>
    </xf>
    <xf numFmtId="0" fontId="15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/>
    </xf>
    <xf numFmtId="0" fontId="15" fillId="0" borderId="0" xfId="1" applyFont="1" applyBorder="1"/>
    <xf numFmtId="165" fontId="4" fillId="0" borderId="11" xfId="1" applyNumberFormat="1" applyBorder="1" applyAlignment="1">
      <alignment horizontal="right" indent="1"/>
    </xf>
    <xf numFmtId="0" fontId="4" fillId="0" borderId="11" xfId="1" applyBorder="1" applyAlignment="1">
      <alignment horizontal="right" indent="1"/>
    </xf>
    <xf numFmtId="0" fontId="1" fillId="0" borderId="1" xfId="0" applyFont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left"/>
    </xf>
    <xf numFmtId="164" fontId="16" fillId="5" borderId="24" xfId="2" applyFont="1" applyFill="1" applyBorder="1"/>
    <xf numFmtId="164" fontId="15" fillId="5" borderId="23" xfId="2" applyFont="1" applyFill="1" applyBorder="1"/>
    <xf numFmtId="1" fontId="4" fillId="0" borderId="4" xfId="2" applyNumberFormat="1" applyFont="1" applyBorder="1" applyAlignment="1">
      <alignment horizontal="center" vertical="center"/>
    </xf>
    <xf numFmtId="0" fontId="18" fillId="0" borderId="0" xfId="1" applyFont="1" applyBorder="1" applyAlignment="1">
      <alignment horizontal="left" indent="1"/>
    </xf>
    <xf numFmtId="0" fontId="13" fillId="0" borderId="7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left"/>
    </xf>
    <xf numFmtId="0" fontId="9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2057400</xdr:colOff>
      <xdr:row>1</xdr:row>
      <xdr:rowOff>13225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67100" cy="851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53"/>
  <sheetViews>
    <sheetView tabSelected="1" workbookViewId="0">
      <selection activeCell="F2" sqref="F2"/>
    </sheetView>
  </sheetViews>
  <sheetFormatPr defaultRowHeight="12.75" x14ac:dyDescent="0.2"/>
  <cols>
    <col min="1" max="1" width="4.42578125" style="10" customWidth="1"/>
    <col min="2" max="2" width="16.7109375" style="10" customWidth="1"/>
    <col min="3" max="3" width="33.5703125" style="10" customWidth="1"/>
    <col min="4" max="4" width="9.28515625" style="10" customWidth="1"/>
    <col min="5" max="5" width="13" style="32" customWidth="1"/>
    <col min="6" max="6" width="13.7109375" style="10" customWidth="1"/>
    <col min="7" max="16384" width="9.140625" style="10"/>
  </cols>
  <sheetData>
    <row r="1" spans="1:7" ht="66" customHeight="1" x14ac:dyDescent="0.25">
      <c r="A1" s="115"/>
      <c r="B1" s="115"/>
      <c r="C1" s="115"/>
      <c r="D1" s="7"/>
      <c r="E1" s="8" t="s">
        <v>17</v>
      </c>
      <c r="F1" s="9" t="s">
        <v>178</v>
      </c>
    </row>
    <row r="2" spans="1:7" ht="12.75" customHeight="1" x14ac:dyDescent="0.2">
      <c r="A2" s="116" t="s">
        <v>18</v>
      </c>
      <c r="B2" s="116"/>
      <c r="C2" s="116"/>
      <c r="D2" s="116"/>
      <c r="E2" s="8" t="s">
        <v>19</v>
      </c>
      <c r="F2" s="11">
        <f ca="1">TODAY()</f>
        <v>42159</v>
      </c>
    </row>
    <row r="3" spans="1:7" ht="16.5" customHeight="1" x14ac:dyDescent="0.2">
      <c r="A3" s="117" t="s">
        <v>20</v>
      </c>
      <c r="B3" s="117"/>
      <c r="C3" s="117"/>
      <c r="D3" s="117"/>
      <c r="E3" s="8"/>
      <c r="F3" s="11"/>
    </row>
    <row r="4" spans="1:7" ht="12.6" customHeight="1" x14ac:dyDescent="0.2">
      <c r="A4" s="118" t="s">
        <v>21</v>
      </c>
      <c r="B4" s="118"/>
      <c r="C4" s="118"/>
      <c r="D4" s="118"/>
      <c r="E4" s="12"/>
      <c r="F4" s="11"/>
    </row>
    <row r="5" spans="1:7" ht="12.6" customHeight="1" x14ac:dyDescent="0.2">
      <c r="A5" s="118" t="s">
        <v>22</v>
      </c>
      <c r="B5" s="118"/>
      <c r="C5" s="118"/>
      <c r="D5" s="118"/>
      <c r="E5" s="12"/>
      <c r="F5" s="11"/>
    </row>
    <row r="6" spans="1:7" ht="6" customHeight="1" thickBot="1" x14ac:dyDescent="0.25">
      <c r="A6" s="13"/>
      <c r="B6" s="13"/>
      <c r="C6" s="13"/>
      <c r="D6" s="13"/>
      <c r="E6" s="13"/>
      <c r="F6" s="13"/>
    </row>
    <row r="7" spans="1:7" ht="23.25" customHeight="1" thickBot="1" x14ac:dyDescent="0.35">
      <c r="A7" s="112" t="s">
        <v>23</v>
      </c>
      <c r="B7" s="113"/>
      <c r="C7" s="113"/>
      <c r="D7" s="113"/>
      <c r="E7" s="113"/>
      <c r="F7" s="114"/>
    </row>
    <row r="8" spans="1:7" ht="6" customHeight="1" x14ac:dyDescent="0.2">
      <c r="A8" s="7"/>
      <c r="B8" s="7"/>
      <c r="C8" s="7"/>
      <c r="D8" s="7"/>
      <c r="E8" s="7"/>
      <c r="F8" s="7"/>
    </row>
    <row r="9" spans="1:7" x14ac:dyDescent="0.2">
      <c r="A9" s="14" t="s">
        <v>24</v>
      </c>
      <c r="B9" s="7"/>
      <c r="C9" s="12" t="s">
        <v>25</v>
      </c>
      <c r="D9" s="14"/>
      <c r="E9" s="15"/>
      <c r="F9" s="7"/>
      <c r="G9" s="7"/>
    </row>
    <row r="10" spans="1:7" x14ac:dyDescent="0.2">
      <c r="A10" s="14"/>
      <c r="B10" s="7"/>
      <c r="C10" s="12"/>
      <c r="D10" s="14"/>
      <c r="E10" s="15"/>
      <c r="F10" s="7"/>
      <c r="G10" s="7"/>
    </row>
    <row r="11" spans="1:7" x14ac:dyDescent="0.2">
      <c r="A11" s="7"/>
      <c r="B11" s="14" t="s">
        <v>35</v>
      </c>
      <c r="C11" s="7"/>
      <c r="D11" s="7" t="s">
        <v>26</v>
      </c>
      <c r="E11" s="15"/>
      <c r="F11" s="7"/>
      <c r="G11" s="7"/>
    </row>
    <row r="12" spans="1:7" x14ac:dyDescent="0.2">
      <c r="A12" s="7"/>
      <c r="B12" s="16" t="s">
        <v>38</v>
      </c>
      <c r="C12" s="7"/>
      <c r="D12" s="7"/>
      <c r="E12" s="15"/>
      <c r="F12" s="7"/>
      <c r="G12" s="7"/>
    </row>
    <row r="13" spans="1:7" x14ac:dyDescent="0.2">
      <c r="A13" s="7"/>
      <c r="B13" s="16" t="s">
        <v>37</v>
      </c>
      <c r="C13" s="7"/>
      <c r="D13" s="17"/>
      <c r="E13" s="15"/>
      <c r="F13" s="7"/>
      <c r="G13" s="7"/>
    </row>
    <row r="14" spans="1:7" x14ac:dyDescent="0.2">
      <c r="A14" s="7"/>
      <c r="B14" s="18">
        <v>1467</v>
      </c>
      <c r="C14" s="7"/>
      <c r="D14" s="19"/>
      <c r="E14" s="15"/>
      <c r="F14" s="7"/>
      <c r="G14" s="7"/>
    </row>
    <row r="15" spans="1:7" x14ac:dyDescent="0.2">
      <c r="A15" s="7"/>
      <c r="B15" s="18"/>
      <c r="C15" s="7"/>
      <c r="D15" s="19"/>
      <c r="E15" s="15"/>
      <c r="F15" s="7"/>
      <c r="G15" s="7"/>
    </row>
    <row r="16" spans="1:7" x14ac:dyDescent="0.2">
      <c r="A16" s="7"/>
      <c r="B16" s="18" t="s">
        <v>31</v>
      </c>
      <c r="C16" s="7"/>
      <c r="D16" s="19"/>
      <c r="E16" s="15"/>
      <c r="F16" s="7"/>
      <c r="G16" s="7"/>
    </row>
    <row r="17" spans="1:8" x14ac:dyDescent="0.2">
      <c r="A17" s="7"/>
      <c r="B17" s="18"/>
      <c r="C17" s="7"/>
      <c r="D17" s="19"/>
      <c r="E17" s="15"/>
      <c r="F17" s="7"/>
      <c r="G17" s="7"/>
    </row>
    <row r="18" spans="1:8" ht="13.5" thickBot="1" x14ac:dyDescent="0.25">
      <c r="A18" s="20"/>
      <c r="B18" s="7"/>
      <c r="C18" s="7"/>
      <c r="D18" s="7"/>
      <c r="E18" s="15"/>
      <c r="F18" s="7"/>
      <c r="G18" s="7"/>
    </row>
    <row r="19" spans="1:8" s="31" customFormat="1" ht="13.5" thickBot="1" x14ac:dyDescent="0.3">
      <c r="A19" s="36" t="s">
        <v>27</v>
      </c>
      <c r="B19" s="33" t="s">
        <v>39</v>
      </c>
      <c r="C19" s="35" t="s">
        <v>3</v>
      </c>
      <c r="D19" s="33" t="s">
        <v>28</v>
      </c>
      <c r="E19" s="33" t="s">
        <v>29</v>
      </c>
      <c r="F19" s="37" t="s">
        <v>30</v>
      </c>
      <c r="G19" s="34"/>
      <c r="H19" s="34"/>
    </row>
    <row r="20" spans="1:8" x14ac:dyDescent="0.2">
      <c r="A20" s="38"/>
      <c r="B20" s="45"/>
      <c r="C20" s="7"/>
      <c r="D20" s="21"/>
      <c r="E20" s="22"/>
      <c r="F20" s="39"/>
    </row>
    <row r="21" spans="1:8" ht="15" x14ac:dyDescent="0.2">
      <c r="A21" s="38">
        <v>1</v>
      </c>
      <c r="B21" s="120" t="s">
        <v>43</v>
      </c>
      <c r="C21" s="119" t="s">
        <v>172</v>
      </c>
      <c r="D21" s="110">
        <v>1000</v>
      </c>
      <c r="E21" s="23">
        <v>4.51</v>
      </c>
      <c r="F21" s="101">
        <f>D21*E21</f>
        <v>4510</v>
      </c>
    </row>
    <row r="22" spans="1:8" x14ac:dyDescent="0.2">
      <c r="A22" s="38"/>
      <c r="B22" s="45"/>
      <c r="C22" s="24" t="s">
        <v>177</v>
      </c>
      <c r="D22" s="21"/>
      <c r="E22" s="21"/>
      <c r="F22" s="102"/>
    </row>
    <row r="23" spans="1:8" x14ac:dyDescent="0.2">
      <c r="A23" s="38"/>
      <c r="B23" s="45"/>
      <c r="C23" s="24"/>
      <c r="D23" s="21"/>
      <c r="E23" s="23"/>
      <c r="F23" s="101"/>
    </row>
    <row r="24" spans="1:8" x14ac:dyDescent="0.2">
      <c r="A24" s="38"/>
      <c r="B24" s="46"/>
      <c r="C24" s="111"/>
      <c r="D24" s="21"/>
      <c r="E24" s="97"/>
      <c r="F24" s="101"/>
    </row>
    <row r="25" spans="1:8" x14ac:dyDescent="0.2">
      <c r="A25" s="38"/>
      <c r="B25" s="46"/>
      <c r="C25" s="111"/>
      <c r="D25" s="21"/>
      <c r="E25" s="23"/>
      <c r="F25" s="101"/>
    </row>
    <row r="26" spans="1:8" x14ac:dyDescent="0.2">
      <c r="A26" s="38"/>
      <c r="B26" s="46"/>
      <c r="C26" s="7"/>
      <c r="D26" s="21"/>
      <c r="E26" s="97"/>
      <c r="F26" s="101"/>
    </row>
    <row r="27" spans="1:8" x14ac:dyDescent="0.2">
      <c r="A27" s="38"/>
      <c r="B27" s="45"/>
      <c r="C27" s="24"/>
      <c r="D27" s="21"/>
      <c r="E27" s="23"/>
      <c r="F27" s="101"/>
    </row>
    <row r="28" spans="1:8" x14ac:dyDescent="0.2">
      <c r="A28" s="38"/>
      <c r="B28" s="45"/>
      <c r="C28" s="7"/>
      <c r="D28" s="21"/>
      <c r="E28" s="21"/>
      <c r="F28" s="101"/>
    </row>
    <row r="29" spans="1:8" x14ac:dyDescent="0.2">
      <c r="A29" s="38"/>
      <c r="B29" s="45"/>
      <c r="C29" s="7"/>
      <c r="D29" s="21"/>
      <c r="E29" s="23"/>
      <c r="F29" s="101"/>
    </row>
    <row r="30" spans="1:8" x14ac:dyDescent="0.2">
      <c r="A30" s="38"/>
      <c r="B30" s="45"/>
      <c r="C30" s="7"/>
      <c r="D30" s="21"/>
      <c r="E30" s="97"/>
      <c r="F30" s="102"/>
    </row>
    <row r="31" spans="1:8" x14ac:dyDescent="0.2">
      <c r="A31" s="38"/>
      <c r="B31" s="45"/>
      <c r="C31" s="7"/>
      <c r="D31" s="21"/>
      <c r="E31" s="23"/>
      <c r="F31" s="101"/>
    </row>
    <row r="32" spans="1:8" x14ac:dyDescent="0.2">
      <c r="A32" s="38"/>
      <c r="B32" s="45"/>
      <c r="C32" s="7"/>
      <c r="D32" s="21"/>
      <c r="E32" s="97"/>
      <c r="F32" s="102"/>
    </row>
    <row r="33" spans="1:6" x14ac:dyDescent="0.2">
      <c r="A33" s="38"/>
      <c r="B33" s="45"/>
      <c r="C33" s="7"/>
      <c r="D33" s="21"/>
      <c r="E33" s="23"/>
      <c r="F33" s="101"/>
    </row>
    <row r="34" spans="1:6" x14ac:dyDescent="0.2">
      <c r="A34" s="38"/>
      <c r="B34" s="45"/>
      <c r="C34" s="7"/>
      <c r="D34" s="21"/>
      <c r="E34" s="21"/>
      <c r="F34" s="102"/>
    </row>
    <row r="35" spans="1:6" x14ac:dyDescent="0.2">
      <c r="A35" s="38"/>
      <c r="B35" s="45"/>
      <c r="C35" s="7"/>
      <c r="D35" s="21"/>
      <c r="E35" s="23"/>
      <c r="F35" s="101"/>
    </row>
    <row r="36" spans="1:6" x14ac:dyDescent="0.2">
      <c r="A36" s="38"/>
      <c r="B36" s="45"/>
      <c r="C36" s="7"/>
      <c r="D36" s="21"/>
      <c r="E36" s="21"/>
      <c r="F36" s="102"/>
    </row>
    <row r="37" spans="1:6" x14ac:dyDescent="0.2">
      <c r="A37" s="38"/>
      <c r="B37" s="45"/>
      <c r="C37" s="7"/>
      <c r="D37" s="21"/>
      <c r="E37" s="23"/>
      <c r="F37" s="101"/>
    </row>
    <row r="38" spans="1:6" x14ac:dyDescent="0.2">
      <c r="A38" s="38"/>
      <c r="B38" s="45"/>
      <c r="C38" s="7"/>
      <c r="D38" s="21"/>
      <c r="E38" s="21"/>
      <c r="F38" s="102"/>
    </row>
    <row r="39" spans="1:6" x14ac:dyDescent="0.2">
      <c r="A39" s="38"/>
      <c r="B39" s="45"/>
      <c r="C39" s="7"/>
      <c r="D39" s="21"/>
      <c r="E39" s="23"/>
      <c r="F39" s="101"/>
    </row>
    <row r="40" spans="1:6" x14ac:dyDescent="0.2">
      <c r="A40" s="38"/>
      <c r="B40" s="45"/>
      <c r="C40" s="7"/>
      <c r="D40" s="21"/>
      <c r="E40" s="21"/>
      <c r="F40" s="39"/>
    </row>
    <row r="41" spans="1:6" x14ac:dyDescent="0.2">
      <c r="A41" s="38"/>
      <c r="B41" s="45"/>
      <c r="C41" s="7"/>
      <c r="D41" s="21"/>
      <c r="E41" s="21"/>
      <c r="F41" s="39"/>
    </row>
    <row r="42" spans="1:6" x14ac:dyDescent="0.2">
      <c r="A42" s="38"/>
      <c r="B42" s="45"/>
      <c r="C42" s="7"/>
      <c r="D42" s="21"/>
      <c r="E42" s="21"/>
      <c r="F42" s="39"/>
    </row>
    <row r="43" spans="1:6" x14ac:dyDescent="0.2">
      <c r="A43" s="38"/>
      <c r="B43" s="45"/>
      <c r="C43" s="7"/>
      <c r="D43" s="21"/>
      <c r="E43" s="21"/>
      <c r="F43" s="39"/>
    </row>
    <row r="44" spans="1:6" x14ac:dyDescent="0.2">
      <c r="A44" s="38"/>
      <c r="B44" s="45"/>
      <c r="C44" s="7"/>
      <c r="D44" s="21"/>
      <c r="E44" s="21"/>
      <c r="F44" s="39"/>
    </row>
    <row r="45" spans="1:6" x14ac:dyDescent="0.2">
      <c r="A45" s="38"/>
      <c r="B45" s="45"/>
      <c r="C45" s="7"/>
      <c r="D45" s="21"/>
      <c r="E45" s="21"/>
      <c r="F45" s="39"/>
    </row>
    <row r="46" spans="1:6" x14ac:dyDescent="0.2">
      <c r="A46" s="38"/>
      <c r="B46" s="45"/>
      <c r="C46" s="7"/>
      <c r="D46" s="21"/>
      <c r="E46" s="21"/>
      <c r="F46" s="39"/>
    </row>
    <row r="47" spans="1:6" x14ac:dyDescent="0.2">
      <c r="A47" s="38"/>
      <c r="B47" s="45"/>
      <c r="C47" s="7"/>
      <c r="D47" s="21"/>
      <c r="E47" s="21"/>
      <c r="F47" s="39"/>
    </row>
    <row r="48" spans="1:6" x14ac:dyDescent="0.2">
      <c r="A48" s="38"/>
      <c r="B48" s="45"/>
      <c r="C48" s="7"/>
      <c r="D48" s="21"/>
      <c r="E48" s="21"/>
      <c r="F48" s="39"/>
    </row>
    <row r="49" spans="1:6" x14ac:dyDescent="0.2">
      <c r="A49" s="38"/>
      <c r="B49" s="45"/>
      <c r="C49" s="7"/>
      <c r="D49" s="21"/>
      <c r="E49" s="21"/>
      <c r="F49" s="39"/>
    </row>
    <row r="50" spans="1:6" x14ac:dyDescent="0.2">
      <c r="A50" s="40"/>
      <c r="B50" s="47"/>
      <c r="C50" s="26"/>
      <c r="D50" s="25"/>
      <c r="E50" s="25"/>
      <c r="F50" s="39"/>
    </row>
    <row r="51" spans="1:6" ht="23.1" customHeight="1" x14ac:dyDescent="0.2">
      <c r="A51" s="41"/>
      <c r="B51" s="48"/>
      <c r="C51" s="27"/>
      <c r="D51" s="27"/>
      <c r="E51" s="28" t="s">
        <v>32</v>
      </c>
      <c r="F51" s="42">
        <f>SUM(F20:F50)</f>
        <v>4510</v>
      </c>
    </row>
    <row r="52" spans="1:6" ht="23.1" customHeight="1" x14ac:dyDescent="0.2">
      <c r="A52" s="41"/>
      <c r="B52" s="27"/>
      <c r="C52" s="27"/>
      <c r="D52" s="27"/>
      <c r="E52" s="28" t="s">
        <v>33</v>
      </c>
      <c r="F52" s="42">
        <f>F51*14%</f>
        <v>631.40000000000009</v>
      </c>
    </row>
    <row r="53" spans="1:6" ht="23.1" customHeight="1" thickBot="1" x14ac:dyDescent="0.25">
      <c r="A53" s="43"/>
      <c r="B53" s="29"/>
      <c r="C53" s="29"/>
      <c r="D53" s="29"/>
      <c r="E53" s="30" t="s">
        <v>34</v>
      </c>
      <c r="F53" s="44">
        <f>SUM(F51:F52)</f>
        <v>5141.3999999999996</v>
      </c>
    </row>
  </sheetData>
  <mergeCells count="6">
    <mergeCell ref="A7:F7"/>
    <mergeCell ref="A1:C1"/>
    <mergeCell ref="A2:D2"/>
    <mergeCell ref="A3:D3"/>
    <mergeCell ref="A4:D4"/>
    <mergeCell ref="A5:D5"/>
  </mergeCells>
  <printOptions horizontalCentered="1"/>
  <pageMargins left="0.55118110236220474" right="0.55118110236220474" top="0.39370078740157483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pane ySplit="1" topLeftCell="A2" activePane="bottomLeft" state="frozen"/>
      <selection pane="bottomLeft" activeCell="C15" sqref="C15"/>
    </sheetView>
  </sheetViews>
  <sheetFormatPr defaultRowHeight="12.75" x14ac:dyDescent="0.2"/>
  <cols>
    <col min="1" max="1" width="13.28515625" style="6" customWidth="1"/>
    <col min="2" max="2" width="8.42578125" style="4" customWidth="1"/>
    <col min="3" max="3" width="13.42578125" style="105" customWidth="1"/>
    <col min="4" max="4" width="31.28515625" style="4" customWidth="1"/>
    <col min="5" max="5" width="7.5703125" style="5" customWidth="1"/>
    <col min="6" max="6" width="9.140625" style="86" customWidth="1"/>
    <col min="7" max="7" width="10.7109375" style="82" customWidth="1"/>
    <col min="8" max="8" width="10.7109375" style="63" customWidth="1"/>
    <col min="9" max="9" width="8.7109375" style="68" customWidth="1"/>
    <col min="10" max="10" width="10.7109375" style="78" customWidth="1"/>
    <col min="11" max="11" width="10.7109375" style="6" customWidth="1"/>
    <col min="12" max="12" width="8.7109375" style="68" customWidth="1"/>
    <col min="13" max="13" width="10.7109375" style="78" customWidth="1"/>
    <col min="14" max="14" width="10.7109375" style="6" customWidth="1"/>
    <col min="15" max="15" width="8.7109375" style="73" customWidth="1"/>
    <col min="16" max="16" width="10.7109375" style="78" customWidth="1"/>
    <col min="17" max="17" width="10" style="109" customWidth="1"/>
    <col min="18" max="16384" width="9.140625" style="4"/>
  </cols>
  <sheetData>
    <row r="1" spans="1:17" s="2" customFormat="1" thickBot="1" x14ac:dyDescent="0.25">
      <c r="A1" s="1" t="s">
        <v>0</v>
      </c>
      <c r="B1" s="1" t="s">
        <v>1</v>
      </c>
      <c r="C1" s="103" t="s">
        <v>2</v>
      </c>
      <c r="D1" s="1" t="s">
        <v>3</v>
      </c>
      <c r="E1" s="1" t="s">
        <v>5</v>
      </c>
      <c r="F1" s="85" t="s">
        <v>4</v>
      </c>
      <c r="G1" s="76" t="s">
        <v>6</v>
      </c>
      <c r="H1" s="49" t="s">
        <v>7</v>
      </c>
      <c r="I1" s="66" t="s">
        <v>51</v>
      </c>
      <c r="J1" s="76" t="s">
        <v>6</v>
      </c>
      <c r="K1" s="1" t="s">
        <v>7</v>
      </c>
      <c r="L1" s="66" t="s">
        <v>51</v>
      </c>
      <c r="M1" s="76" t="s">
        <v>6</v>
      </c>
      <c r="N1" s="1" t="s">
        <v>7</v>
      </c>
      <c r="O1" s="71" t="s">
        <v>51</v>
      </c>
      <c r="P1" s="76" t="s">
        <v>8</v>
      </c>
      <c r="Q1" s="108" t="s">
        <v>115</v>
      </c>
    </row>
    <row r="2" spans="1:17" x14ac:dyDescent="0.2">
      <c r="A2" s="3">
        <v>42158</v>
      </c>
      <c r="B2" s="4" t="s">
        <v>176</v>
      </c>
      <c r="C2" s="105" t="s">
        <v>43</v>
      </c>
      <c r="D2" s="4" t="s">
        <v>172</v>
      </c>
      <c r="E2" s="5">
        <v>4.51</v>
      </c>
      <c r="F2" s="86">
        <v>1000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workbookViewId="0">
      <pane ySplit="1" topLeftCell="A2" activePane="bottomLeft" state="frozen"/>
      <selection pane="bottomLeft" activeCell="F4" sqref="F4"/>
    </sheetView>
  </sheetViews>
  <sheetFormatPr defaultRowHeight="12.75" x14ac:dyDescent="0.2"/>
  <cols>
    <col min="1" max="1" width="13.28515625" style="6" customWidth="1"/>
    <col min="2" max="2" width="8.42578125" style="4" customWidth="1"/>
    <col min="3" max="3" width="13.42578125" style="105" customWidth="1"/>
    <col min="4" max="4" width="31.28515625" style="4" customWidth="1"/>
    <col min="5" max="5" width="7.5703125" style="5" customWidth="1"/>
    <col min="6" max="6" width="9.140625" style="86" customWidth="1"/>
    <col min="7" max="7" width="10.7109375" style="82" customWidth="1"/>
    <col min="8" max="8" width="10.7109375" style="63" customWidth="1"/>
    <col min="9" max="9" width="8.7109375" style="68" customWidth="1"/>
    <col min="10" max="10" width="10.7109375" style="78" customWidth="1"/>
    <col min="11" max="11" width="10.7109375" style="6" customWidth="1"/>
    <col min="12" max="12" width="8.7109375" style="68" customWidth="1"/>
    <col min="13" max="13" width="10.7109375" style="78" customWidth="1"/>
    <col min="14" max="14" width="10.7109375" style="6" customWidth="1"/>
    <col min="15" max="15" width="8.7109375" style="73" customWidth="1"/>
    <col min="16" max="16" width="10.7109375" style="78" customWidth="1"/>
    <col min="17" max="17" width="10" style="109" customWidth="1"/>
    <col min="18" max="16384" width="9.140625" style="4"/>
  </cols>
  <sheetData>
    <row r="1" spans="1:17" s="2" customFormat="1" thickBot="1" x14ac:dyDescent="0.25">
      <c r="A1" s="1" t="s">
        <v>0</v>
      </c>
      <c r="B1" s="1" t="s">
        <v>1</v>
      </c>
      <c r="C1" s="103" t="s">
        <v>2</v>
      </c>
      <c r="D1" s="1" t="s">
        <v>3</v>
      </c>
      <c r="E1" s="1" t="s">
        <v>5</v>
      </c>
      <c r="F1" s="85" t="s">
        <v>4</v>
      </c>
      <c r="G1" s="76" t="s">
        <v>6</v>
      </c>
      <c r="H1" s="49" t="s">
        <v>7</v>
      </c>
      <c r="I1" s="66" t="s">
        <v>51</v>
      </c>
      <c r="J1" s="76" t="s">
        <v>6</v>
      </c>
      <c r="K1" s="1" t="s">
        <v>7</v>
      </c>
      <c r="L1" s="66" t="s">
        <v>51</v>
      </c>
      <c r="M1" s="76" t="s">
        <v>6</v>
      </c>
      <c r="N1" s="1" t="s">
        <v>7</v>
      </c>
      <c r="O1" s="71" t="s">
        <v>51</v>
      </c>
      <c r="P1" s="76" t="s">
        <v>8</v>
      </c>
      <c r="Q1" s="108" t="s">
        <v>115</v>
      </c>
    </row>
    <row r="2" spans="1:17" x14ac:dyDescent="0.2">
      <c r="A2" s="3">
        <v>41799</v>
      </c>
      <c r="B2" s="4" t="s">
        <v>169</v>
      </c>
      <c r="C2" s="98" t="s">
        <v>133</v>
      </c>
      <c r="D2" s="100" t="s">
        <v>12</v>
      </c>
      <c r="E2" s="5">
        <v>15.76</v>
      </c>
      <c r="F2" s="86">
        <v>1000</v>
      </c>
      <c r="G2" s="82">
        <v>300</v>
      </c>
      <c r="H2" s="63">
        <v>41808</v>
      </c>
      <c r="I2" s="68" t="s">
        <v>173</v>
      </c>
      <c r="J2" s="78">
        <v>300</v>
      </c>
      <c r="K2" s="3">
        <v>41809</v>
      </c>
      <c r="L2" s="68" t="s">
        <v>174</v>
      </c>
      <c r="M2" s="78">
        <v>200</v>
      </c>
      <c r="N2" s="3">
        <v>41797</v>
      </c>
      <c r="O2" s="73" t="s">
        <v>175</v>
      </c>
      <c r="P2" s="78">
        <f t="shared" ref="P2" si="0">F2-G2-J2</f>
        <v>400</v>
      </c>
      <c r="Q2" s="109">
        <f>P2*E2</f>
        <v>6304</v>
      </c>
    </row>
    <row r="3" spans="1:17" x14ac:dyDescent="0.2">
      <c r="A3" s="3">
        <v>41807</v>
      </c>
      <c r="B3" s="4" t="s">
        <v>170</v>
      </c>
      <c r="C3" s="105" t="s">
        <v>45</v>
      </c>
      <c r="D3" s="4" t="s">
        <v>171</v>
      </c>
      <c r="E3" s="5">
        <v>78.44</v>
      </c>
      <c r="F3" s="86">
        <v>300</v>
      </c>
      <c r="P3" s="78">
        <f t="shared" ref="P3:P4" si="1">F3-G3-J3</f>
        <v>300</v>
      </c>
      <c r="Q3" s="109">
        <f t="shared" ref="Q3:Q4" si="2">P3*E3</f>
        <v>23532</v>
      </c>
    </row>
    <row r="4" spans="1:17" x14ac:dyDescent="0.2">
      <c r="A4" s="3">
        <v>41807</v>
      </c>
      <c r="B4" s="4" t="s">
        <v>170</v>
      </c>
      <c r="C4" s="105" t="s">
        <v>43</v>
      </c>
      <c r="D4" s="4" t="s">
        <v>172</v>
      </c>
      <c r="E4" s="5">
        <v>4.51</v>
      </c>
      <c r="F4" s="86">
        <v>1000</v>
      </c>
      <c r="P4" s="78">
        <f t="shared" si="1"/>
        <v>1000</v>
      </c>
      <c r="Q4" s="109">
        <f t="shared" si="2"/>
        <v>4510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workbookViewId="0">
      <pane ySplit="1" topLeftCell="A26" activePane="bottomLeft" state="frozen"/>
      <selection pane="bottomLeft" activeCell="Q40" sqref="Q40:Q41"/>
    </sheetView>
  </sheetViews>
  <sheetFormatPr defaultRowHeight="12.75" x14ac:dyDescent="0.2"/>
  <cols>
    <col min="1" max="1" width="13.28515625" style="6" customWidth="1"/>
    <col min="2" max="2" width="8.42578125" style="4" customWidth="1"/>
    <col min="3" max="3" width="13.42578125" style="105" customWidth="1"/>
    <col min="4" max="4" width="31.28515625" style="4" customWidth="1"/>
    <col min="5" max="5" width="7.5703125" style="5" customWidth="1"/>
    <col min="6" max="6" width="9.140625" style="86" customWidth="1"/>
    <col min="7" max="7" width="10.7109375" style="82" customWidth="1"/>
    <col min="8" max="8" width="10.7109375" style="63" customWidth="1"/>
    <col min="9" max="9" width="8.7109375" style="68" customWidth="1"/>
    <col min="10" max="10" width="10.7109375" style="78" customWidth="1"/>
    <col min="11" max="11" width="10.7109375" style="6" customWidth="1"/>
    <col min="12" max="12" width="8.7109375" style="68" customWidth="1"/>
    <col min="13" max="13" width="10.7109375" style="78" customWidth="1"/>
    <col min="14" max="14" width="10.7109375" style="6" customWidth="1"/>
    <col min="15" max="15" width="8.7109375" style="73" customWidth="1"/>
    <col min="16" max="16" width="10.7109375" style="78" customWidth="1"/>
    <col min="17" max="17" width="10" style="109" customWidth="1"/>
    <col min="18" max="16384" width="9.140625" style="4"/>
  </cols>
  <sheetData>
    <row r="1" spans="1:17" s="2" customFormat="1" thickBot="1" x14ac:dyDescent="0.25">
      <c r="A1" s="1" t="s">
        <v>0</v>
      </c>
      <c r="B1" s="1" t="s">
        <v>1</v>
      </c>
      <c r="C1" s="103" t="s">
        <v>2</v>
      </c>
      <c r="D1" s="1" t="s">
        <v>3</v>
      </c>
      <c r="E1" s="1" t="s">
        <v>5</v>
      </c>
      <c r="F1" s="85" t="s">
        <v>4</v>
      </c>
      <c r="G1" s="76" t="s">
        <v>6</v>
      </c>
      <c r="H1" s="49" t="s">
        <v>7</v>
      </c>
      <c r="I1" s="66" t="s">
        <v>51</v>
      </c>
      <c r="J1" s="76" t="s">
        <v>6</v>
      </c>
      <c r="K1" s="1" t="s">
        <v>7</v>
      </c>
      <c r="L1" s="66" t="s">
        <v>51</v>
      </c>
      <c r="M1" s="76" t="s">
        <v>6</v>
      </c>
      <c r="N1" s="1" t="s">
        <v>7</v>
      </c>
      <c r="O1" s="71" t="s">
        <v>51</v>
      </c>
      <c r="P1" s="76" t="s">
        <v>8</v>
      </c>
      <c r="Q1" s="108" t="s">
        <v>115</v>
      </c>
    </row>
    <row r="2" spans="1:17" x14ac:dyDescent="0.2">
      <c r="A2" s="3">
        <v>41316</v>
      </c>
      <c r="B2" s="4" t="s">
        <v>82</v>
      </c>
      <c r="C2" s="104" t="s">
        <v>43</v>
      </c>
      <c r="D2" s="55" t="s">
        <v>44</v>
      </c>
      <c r="F2" s="86">
        <v>1000</v>
      </c>
      <c r="G2" s="82">
        <v>312</v>
      </c>
      <c r="H2" s="63">
        <v>41325</v>
      </c>
      <c r="I2" s="68" t="s">
        <v>83</v>
      </c>
      <c r="P2" s="77">
        <v>0</v>
      </c>
    </row>
    <row r="3" spans="1:17" x14ac:dyDescent="0.2">
      <c r="A3" s="3">
        <v>41316</v>
      </c>
      <c r="B3" s="4" t="s">
        <v>82</v>
      </c>
      <c r="C3" s="104" t="s">
        <v>72</v>
      </c>
      <c r="D3" s="55" t="s">
        <v>73</v>
      </c>
      <c r="F3" s="86">
        <v>200</v>
      </c>
      <c r="G3" s="82">
        <v>132</v>
      </c>
      <c r="H3" s="63">
        <v>41333</v>
      </c>
      <c r="I3" s="68" t="s">
        <v>88</v>
      </c>
      <c r="L3" s="68" t="s">
        <v>131</v>
      </c>
      <c r="P3" s="77">
        <v>0</v>
      </c>
    </row>
    <row r="4" spans="1:17" x14ac:dyDescent="0.2">
      <c r="A4" s="3">
        <v>41316</v>
      </c>
      <c r="B4" s="4" t="s">
        <v>82</v>
      </c>
      <c r="C4" s="104" t="s">
        <v>84</v>
      </c>
      <c r="D4" s="55" t="s">
        <v>86</v>
      </c>
      <c r="F4" s="86">
        <v>200</v>
      </c>
      <c r="G4" s="82">
        <v>150</v>
      </c>
      <c r="H4" s="63">
        <v>41333</v>
      </c>
      <c r="I4" s="68" t="s">
        <v>88</v>
      </c>
      <c r="P4" s="77">
        <v>0</v>
      </c>
    </row>
    <row r="5" spans="1:17" x14ac:dyDescent="0.2">
      <c r="A5" s="3">
        <v>41316</v>
      </c>
      <c r="B5" s="4" t="s">
        <v>82</v>
      </c>
      <c r="C5" s="104" t="s">
        <v>85</v>
      </c>
      <c r="D5" s="55" t="s">
        <v>87</v>
      </c>
      <c r="F5" s="86">
        <v>200</v>
      </c>
      <c r="G5" s="82">
        <v>300</v>
      </c>
      <c r="H5" s="63">
        <v>41333</v>
      </c>
      <c r="I5" s="68" t="s">
        <v>88</v>
      </c>
      <c r="P5" s="77">
        <v>0</v>
      </c>
    </row>
    <row r="6" spans="1:17" x14ac:dyDescent="0.2">
      <c r="A6" s="3">
        <v>41360</v>
      </c>
      <c r="B6" s="4" t="s">
        <v>89</v>
      </c>
      <c r="C6" s="104" t="s">
        <v>72</v>
      </c>
      <c r="D6" s="55" t="s">
        <v>73</v>
      </c>
      <c r="F6" s="86">
        <v>500</v>
      </c>
      <c r="G6" s="82">
        <v>500</v>
      </c>
      <c r="H6" s="63">
        <v>41380</v>
      </c>
      <c r="I6" s="68" t="s">
        <v>90</v>
      </c>
      <c r="P6" s="77">
        <f t="shared" ref="P6:P29" si="0">F6-G6-J6</f>
        <v>0</v>
      </c>
    </row>
    <row r="7" spans="1:17" x14ac:dyDescent="0.2">
      <c r="A7" s="3">
        <v>41360</v>
      </c>
      <c r="B7" s="4" t="s">
        <v>89</v>
      </c>
      <c r="C7" s="104" t="s">
        <v>84</v>
      </c>
      <c r="D7" s="55" t="s">
        <v>86</v>
      </c>
      <c r="F7" s="86">
        <v>500</v>
      </c>
      <c r="G7" s="82">
        <v>500</v>
      </c>
      <c r="H7" s="63">
        <v>41380</v>
      </c>
      <c r="I7" s="68" t="s">
        <v>90</v>
      </c>
      <c r="P7" s="77">
        <f t="shared" si="0"/>
        <v>0</v>
      </c>
    </row>
    <row r="8" spans="1:17" x14ac:dyDescent="0.2">
      <c r="A8" s="3">
        <v>41360</v>
      </c>
      <c r="B8" s="4" t="s">
        <v>89</v>
      </c>
      <c r="C8" s="104" t="s">
        <v>85</v>
      </c>
      <c r="D8" s="55" t="s">
        <v>87</v>
      </c>
      <c r="F8" s="86">
        <v>500</v>
      </c>
      <c r="G8" s="82">
        <v>1000</v>
      </c>
      <c r="H8" s="63">
        <v>41380</v>
      </c>
      <c r="I8" s="68" t="s">
        <v>90</v>
      </c>
      <c r="P8" s="77">
        <v>0</v>
      </c>
    </row>
    <row r="9" spans="1:17" x14ac:dyDescent="0.2">
      <c r="A9" s="3">
        <v>41388</v>
      </c>
      <c r="B9" s="4" t="s">
        <v>91</v>
      </c>
      <c r="C9" s="105" t="s">
        <v>92</v>
      </c>
      <c r="D9" s="4" t="s">
        <v>95</v>
      </c>
      <c r="F9" s="86">
        <v>500</v>
      </c>
      <c r="G9" s="82">
        <v>300</v>
      </c>
      <c r="H9" s="63">
        <v>41396</v>
      </c>
      <c r="I9" s="68" t="s">
        <v>98</v>
      </c>
      <c r="J9" s="78">
        <v>200</v>
      </c>
      <c r="K9" s="6" t="s">
        <v>100</v>
      </c>
      <c r="L9" s="68" t="s">
        <v>101</v>
      </c>
      <c r="P9" s="77">
        <f t="shared" si="0"/>
        <v>0</v>
      </c>
    </row>
    <row r="10" spans="1:17" x14ac:dyDescent="0.2">
      <c r="A10" s="3">
        <v>41388</v>
      </c>
      <c r="B10" s="4" t="s">
        <v>91</v>
      </c>
      <c r="C10" s="105" t="s">
        <v>93</v>
      </c>
      <c r="D10" s="4" t="s">
        <v>96</v>
      </c>
      <c r="F10" s="86">
        <v>1000</v>
      </c>
      <c r="G10" s="82">
        <v>1079</v>
      </c>
      <c r="H10" s="63">
        <v>41400</v>
      </c>
      <c r="I10" s="68" t="s">
        <v>101</v>
      </c>
      <c r="P10" s="77">
        <v>0</v>
      </c>
    </row>
    <row r="11" spans="1:17" x14ac:dyDescent="0.2">
      <c r="A11" s="3">
        <v>41388</v>
      </c>
      <c r="B11" s="4" t="s">
        <v>91</v>
      </c>
      <c r="C11" s="105" t="s">
        <v>94</v>
      </c>
      <c r="D11" s="4" t="s">
        <v>97</v>
      </c>
      <c r="F11" s="86">
        <v>500</v>
      </c>
      <c r="G11" s="82">
        <v>500</v>
      </c>
      <c r="H11" s="63">
        <v>41403</v>
      </c>
      <c r="I11" s="68" t="s">
        <v>102</v>
      </c>
      <c r="P11" s="77">
        <f t="shared" si="0"/>
        <v>0</v>
      </c>
    </row>
    <row r="12" spans="1:17" s="55" customFormat="1" x14ac:dyDescent="0.2">
      <c r="A12" s="54">
        <v>41400</v>
      </c>
      <c r="B12" s="55" t="s">
        <v>99</v>
      </c>
      <c r="C12" s="104" t="s">
        <v>41</v>
      </c>
      <c r="D12" s="55" t="s">
        <v>12</v>
      </c>
      <c r="E12" s="56">
        <v>15.76</v>
      </c>
      <c r="F12" s="86">
        <v>500</v>
      </c>
      <c r="G12" s="81">
        <v>127</v>
      </c>
      <c r="H12" s="62">
        <v>41438</v>
      </c>
      <c r="I12" s="67" t="s">
        <v>116</v>
      </c>
      <c r="J12" s="77">
        <v>240</v>
      </c>
      <c r="K12" s="54">
        <v>41443</v>
      </c>
      <c r="L12" s="67" t="s">
        <v>118</v>
      </c>
      <c r="M12" s="77"/>
      <c r="N12" s="57"/>
      <c r="O12" s="72"/>
      <c r="P12" s="77">
        <v>0</v>
      </c>
      <c r="Q12" s="109"/>
    </row>
    <row r="13" spans="1:17" x14ac:dyDescent="0.2">
      <c r="A13" s="3">
        <v>41414</v>
      </c>
      <c r="B13" s="4" t="s">
        <v>103</v>
      </c>
      <c r="C13" s="98" t="s">
        <v>45</v>
      </c>
      <c r="D13" s="99" t="s">
        <v>104</v>
      </c>
      <c r="F13" s="86">
        <v>300</v>
      </c>
      <c r="G13" s="82">
        <v>240</v>
      </c>
      <c r="H13" s="63">
        <v>41431</v>
      </c>
      <c r="I13" s="68" t="s">
        <v>114</v>
      </c>
      <c r="J13" s="78">
        <v>75</v>
      </c>
      <c r="K13" s="3">
        <v>41435</v>
      </c>
      <c r="L13" s="68" t="s">
        <v>117</v>
      </c>
      <c r="P13" s="78">
        <v>0</v>
      </c>
    </row>
    <row r="14" spans="1:17" x14ac:dyDescent="0.2">
      <c r="A14" s="3">
        <v>41414</v>
      </c>
      <c r="B14" s="4" t="s">
        <v>103</v>
      </c>
      <c r="C14" s="98" t="s">
        <v>105</v>
      </c>
      <c r="D14" s="99" t="s">
        <v>106</v>
      </c>
      <c r="F14" s="86">
        <v>1000</v>
      </c>
      <c r="G14" s="82">
        <v>1000</v>
      </c>
      <c r="H14" s="63">
        <v>41459</v>
      </c>
      <c r="I14" s="68" t="s">
        <v>139</v>
      </c>
      <c r="P14" s="78">
        <f t="shared" si="0"/>
        <v>0</v>
      </c>
    </row>
    <row r="15" spans="1:17" s="55" customFormat="1" x14ac:dyDescent="0.2">
      <c r="A15" s="54">
        <v>41414</v>
      </c>
      <c r="B15" s="55" t="s">
        <v>103</v>
      </c>
      <c r="C15" s="106" t="s">
        <v>46</v>
      </c>
      <c r="D15" s="107" t="s">
        <v>47</v>
      </c>
      <c r="E15" s="56"/>
      <c r="F15" s="86">
        <v>1000</v>
      </c>
      <c r="G15" s="81">
        <v>230</v>
      </c>
      <c r="H15" s="62">
        <v>41459</v>
      </c>
      <c r="I15" s="67" t="s">
        <v>139</v>
      </c>
      <c r="J15" s="77">
        <v>770</v>
      </c>
      <c r="K15" s="54">
        <v>41464</v>
      </c>
      <c r="L15" s="67" t="s">
        <v>140</v>
      </c>
      <c r="M15" s="77"/>
      <c r="N15" s="57"/>
      <c r="O15" s="72"/>
      <c r="P15" s="77">
        <f t="shared" si="0"/>
        <v>0</v>
      </c>
      <c r="Q15" s="109"/>
    </row>
    <row r="16" spans="1:17" x14ac:dyDescent="0.2">
      <c r="A16" s="3">
        <v>41414</v>
      </c>
      <c r="B16" s="4" t="s">
        <v>103</v>
      </c>
      <c r="C16" s="98" t="s">
        <v>43</v>
      </c>
      <c r="D16" s="99" t="s">
        <v>107</v>
      </c>
      <c r="F16" s="86">
        <v>1000</v>
      </c>
      <c r="G16" s="82">
        <f>170+160</f>
        <v>330</v>
      </c>
      <c r="H16" s="63">
        <v>41431</v>
      </c>
      <c r="I16" s="68" t="s">
        <v>114</v>
      </c>
      <c r="J16" s="78">
        <v>1060</v>
      </c>
      <c r="K16" s="3">
        <v>41435</v>
      </c>
      <c r="L16" s="68" t="s">
        <v>117</v>
      </c>
      <c r="P16" s="78">
        <v>0</v>
      </c>
    </row>
    <row r="17" spans="1:18" x14ac:dyDescent="0.2">
      <c r="A17" s="3">
        <v>41414</v>
      </c>
      <c r="B17" s="4" t="s">
        <v>103</v>
      </c>
      <c r="C17" s="98" t="s">
        <v>109</v>
      </c>
      <c r="D17" s="99" t="s">
        <v>108</v>
      </c>
      <c r="F17" s="86">
        <v>1000</v>
      </c>
      <c r="G17" s="82">
        <v>1000</v>
      </c>
      <c r="H17" s="63">
        <v>41459</v>
      </c>
      <c r="I17" s="68" t="s">
        <v>139</v>
      </c>
      <c r="P17" s="78">
        <f t="shared" si="0"/>
        <v>0</v>
      </c>
    </row>
    <row r="18" spans="1:18" s="55" customFormat="1" x14ac:dyDescent="0.2">
      <c r="A18" s="54">
        <v>41414</v>
      </c>
      <c r="B18" s="55" t="s">
        <v>103</v>
      </c>
      <c r="C18" s="106" t="s">
        <v>110</v>
      </c>
      <c r="D18" s="107" t="s">
        <v>111</v>
      </c>
      <c r="E18" s="56"/>
      <c r="F18" s="86">
        <v>500</v>
      </c>
      <c r="G18" s="81">
        <v>500</v>
      </c>
      <c r="H18" s="62">
        <v>41466</v>
      </c>
      <c r="I18" s="67" t="s">
        <v>141</v>
      </c>
      <c r="J18" s="77"/>
      <c r="K18" s="57"/>
      <c r="L18" s="67"/>
      <c r="M18" s="77"/>
      <c r="N18" s="57"/>
      <c r="O18" s="72"/>
      <c r="P18" s="77">
        <f t="shared" si="0"/>
        <v>0</v>
      </c>
      <c r="Q18" s="109"/>
    </row>
    <row r="19" spans="1:18" s="55" customFormat="1" x14ac:dyDescent="0.2">
      <c r="A19" s="54">
        <v>41414</v>
      </c>
      <c r="B19" s="55" t="s">
        <v>103</v>
      </c>
      <c r="C19" s="106" t="s">
        <v>112</v>
      </c>
      <c r="D19" s="107" t="s">
        <v>113</v>
      </c>
      <c r="E19" s="56"/>
      <c r="F19" s="86">
        <v>500</v>
      </c>
      <c r="G19" s="81">
        <v>500</v>
      </c>
      <c r="H19" s="62">
        <v>41466</v>
      </c>
      <c r="I19" s="67" t="s">
        <v>141</v>
      </c>
      <c r="J19" s="77"/>
      <c r="K19" s="57"/>
      <c r="L19" s="67"/>
      <c r="M19" s="77"/>
      <c r="N19" s="57"/>
      <c r="O19" s="72"/>
      <c r="P19" s="77">
        <f t="shared" si="0"/>
        <v>0</v>
      </c>
      <c r="Q19" s="109"/>
    </row>
    <row r="20" spans="1:18" s="55" customFormat="1" x14ac:dyDescent="0.2">
      <c r="A20" s="54">
        <v>41414</v>
      </c>
      <c r="B20" s="55" t="s">
        <v>103</v>
      </c>
      <c r="C20" s="106" t="s">
        <v>57</v>
      </c>
      <c r="D20" s="107" t="s">
        <v>58</v>
      </c>
      <c r="E20" s="56"/>
      <c r="F20" s="86">
        <v>1000</v>
      </c>
      <c r="G20" s="81">
        <v>1000</v>
      </c>
      <c r="H20" s="62">
        <v>41464</v>
      </c>
      <c r="I20" s="67" t="s">
        <v>140</v>
      </c>
      <c r="J20" s="77"/>
      <c r="K20" s="57"/>
      <c r="L20" s="67"/>
      <c r="M20" s="77"/>
      <c r="N20" s="57"/>
      <c r="O20" s="72"/>
      <c r="P20" s="77">
        <f t="shared" si="0"/>
        <v>0</v>
      </c>
      <c r="Q20" s="109"/>
    </row>
    <row r="21" spans="1:18" x14ac:dyDescent="0.2">
      <c r="A21" s="3">
        <v>41451</v>
      </c>
      <c r="B21" s="4" t="s">
        <v>119</v>
      </c>
      <c r="C21" s="98" t="s">
        <v>120</v>
      </c>
      <c r="D21" s="100" t="s">
        <v>126</v>
      </c>
      <c r="E21" s="5">
        <v>4.6900000000000004</v>
      </c>
      <c r="F21" s="86">
        <v>500</v>
      </c>
      <c r="G21" s="82">
        <v>500</v>
      </c>
      <c r="H21" s="63">
        <v>41459</v>
      </c>
      <c r="I21" s="68" t="s">
        <v>139</v>
      </c>
      <c r="P21" s="78">
        <f t="shared" si="0"/>
        <v>0</v>
      </c>
    </row>
    <row r="22" spans="1:18" x14ac:dyDescent="0.2">
      <c r="A22" s="3">
        <v>41451</v>
      </c>
      <c r="B22" s="4" t="s">
        <v>119</v>
      </c>
      <c r="C22" s="98" t="s">
        <v>121</v>
      </c>
      <c r="D22" s="100" t="s">
        <v>127</v>
      </c>
      <c r="E22" s="5">
        <v>4.6900000000000004</v>
      </c>
      <c r="F22" s="86">
        <v>500</v>
      </c>
      <c r="G22" s="82">
        <v>300</v>
      </c>
      <c r="H22" s="63">
        <v>41459</v>
      </c>
      <c r="I22" s="68" t="s">
        <v>139</v>
      </c>
      <c r="J22" s="78">
        <v>200</v>
      </c>
      <c r="K22" s="3">
        <v>41464</v>
      </c>
      <c r="L22" s="68" t="s">
        <v>140</v>
      </c>
      <c r="P22" s="78">
        <f t="shared" si="0"/>
        <v>0</v>
      </c>
    </row>
    <row r="23" spans="1:18" x14ac:dyDescent="0.2">
      <c r="A23" s="3">
        <v>41451</v>
      </c>
      <c r="B23" s="4" t="s">
        <v>119</v>
      </c>
      <c r="C23" s="98" t="s">
        <v>15</v>
      </c>
      <c r="D23" s="100" t="s">
        <v>134</v>
      </c>
      <c r="E23" s="5">
        <v>0.86</v>
      </c>
      <c r="F23" s="86">
        <v>1000</v>
      </c>
      <c r="G23" s="82">
        <v>480</v>
      </c>
      <c r="H23" s="63">
        <v>41466</v>
      </c>
      <c r="I23" s="68" t="s">
        <v>141</v>
      </c>
      <c r="J23" s="78">
        <v>520</v>
      </c>
      <c r="K23" s="3">
        <v>41473</v>
      </c>
      <c r="L23" s="68" t="s">
        <v>142</v>
      </c>
      <c r="P23" s="78">
        <f t="shared" si="0"/>
        <v>0</v>
      </c>
    </row>
    <row r="24" spans="1:18" x14ac:dyDescent="0.2">
      <c r="A24" s="3">
        <v>41451</v>
      </c>
      <c r="B24" s="4" t="s">
        <v>119</v>
      </c>
      <c r="C24" s="98" t="s">
        <v>13</v>
      </c>
      <c r="D24" s="100" t="s">
        <v>135</v>
      </c>
      <c r="E24" s="5">
        <v>0.8</v>
      </c>
      <c r="F24" s="86">
        <v>1000</v>
      </c>
      <c r="G24" s="82">
        <v>480</v>
      </c>
      <c r="H24" s="63">
        <v>41466</v>
      </c>
      <c r="I24" s="68" t="s">
        <v>141</v>
      </c>
      <c r="J24" s="78">
        <v>520</v>
      </c>
      <c r="K24" s="3">
        <v>41473</v>
      </c>
      <c r="L24" s="68" t="s">
        <v>142</v>
      </c>
      <c r="P24" s="78">
        <f t="shared" si="0"/>
        <v>0</v>
      </c>
    </row>
    <row r="25" spans="1:18" x14ac:dyDescent="0.2">
      <c r="A25" s="3">
        <v>41451</v>
      </c>
      <c r="B25" s="4" t="s">
        <v>119</v>
      </c>
      <c r="C25" s="98" t="s">
        <v>122</v>
      </c>
      <c r="D25" s="100" t="s">
        <v>137</v>
      </c>
      <c r="E25" s="5">
        <v>1.0900000000000001</v>
      </c>
      <c r="F25" s="86">
        <v>500</v>
      </c>
      <c r="G25" s="82">
        <v>500</v>
      </c>
      <c r="H25" s="63">
        <v>41478</v>
      </c>
      <c r="I25" s="68" t="s">
        <v>144</v>
      </c>
      <c r="P25" s="78">
        <f t="shared" si="0"/>
        <v>0</v>
      </c>
    </row>
    <row r="26" spans="1:18" x14ac:dyDescent="0.2">
      <c r="A26" s="3">
        <v>41451</v>
      </c>
      <c r="B26" s="4" t="s">
        <v>119</v>
      </c>
      <c r="C26" s="98" t="s">
        <v>132</v>
      </c>
      <c r="D26" s="100" t="s">
        <v>138</v>
      </c>
      <c r="E26" s="5">
        <v>1.0900000000000001</v>
      </c>
      <c r="F26" s="86">
        <v>500</v>
      </c>
      <c r="G26" s="82">
        <v>500</v>
      </c>
      <c r="H26" s="63">
        <v>41478</v>
      </c>
      <c r="I26" s="68" t="s">
        <v>144</v>
      </c>
      <c r="P26" s="78">
        <f t="shared" si="0"/>
        <v>0</v>
      </c>
    </row>
    <row r="27" spans="1:18" x14ac:dyDescent="0.2">
      <c r="A27" s="3">
        <v>41451</v>
      </c>
      <c r="B27" s="4" t="s">
        <v>119</v>
      </c>
      <c r="C27" s="98" t="s">
        <v>123</v>
      </c>
      <c r="D27" s="100" t="s">
        <v>128</v>
      </c>
      <c r="E27" s="5">
        <v>1.1599999999999999</v>
      </c>
      <c r="F27" s="86">
        <v>1000</v>
      </c>
      <c r="G27" s="82" t="s">
        <v>155</v>
      </c>
      <c r="P27" s="78">
        <v>0</v>
      </c>
    </row>
    <row r="28" spans="1:18" x14ac:dyDescent="0.2">
      <c r="A28" s="3">
        <v>41451</v>
      </c>
      <c r="B28" s="4" t="s">
        <v>119</v>
      </c>
      <c r="C28" s="105" t="s">
        <v>125</v>
      </c>
      <c r="D28" s="4" t="s">
        <v>130</v>
      </c>
      <c r="F28" s="86">
        <v>500</v>
      </c>
      <c r="G28" s="82">
        <v>500</v>
      </c>
      <c r="H28" s="63">
        <v>41464</v>
      </c>
      <c r="I28" s="68" t="s">
        <v>140</v>
      </c>
      <c r="P28" s="78">
        <f t="shared" si="0"/>
        <v>0</v>
      </c>
    </row>
    <row r="29" spans="1:18" x14ac:dyDescent="0.2">
      <c r="A29" s="3">
        <v>41451</v>
      </c>
      <c r="B29" s="4" t="s">
        <v>119</v>
      </c>
      <c r="C29" s="105" t="s">
        <v>124</v>
      </c>
      <c r="D29" s="4" t="s">
        <v>129</v>
      </c>
      <c r="F29" s="86">
        <v>500</v>
      </c>
      <c r="G29" s="82">
        <v>500</v>
      </c>
      <c r="H29" s="63">
        <v>41464</v>
      </c>
      <c r="I29" s="68" t="s">
        <v>140</v>
      </c>
      <c r="P29" s="78">
        <f t="shared" si="0"/>
        <v>0</v>
      </c>
    </row>
    <row r="30" spans="1:18" x14ac:dyDescent="0.2">
      <c r="A30" s="3">
        <v>41451</v>
      </c>
      <c r="B30" s="4" t="s">
        <v>119</v>
      </c>
      <c r="C30" s="105" t="s">
        <v>133</v>
      </c>
      <c r="D30" s="4" t="s">
        <v>136</v>
      </c>
      <c r="E30" s="5">
        <v>15.76</v>
      </c>
      <c r="F30" s="86">
        <v>500</v>
      </c>
      <c r="G30" s="82">
        <v>576</v>
      </c>
      <c r="H30" s="63">
        <v>41473</v>
      </c>
      <c r="I30" s="68" t="s">
        <v>142</v>
      </c>
      <c r="P30" s="78">
        <v>0</v>
      </c>
      <c r="R30" s="4">
        <f>SUM(Q12:Q30)</f>
        <v>0</v>
      </c>
    </row>
    <row r="31" spans="1:18" x14ac:dyDescent="0.2">
      <c r="A31" s="3">
        <v>41473</v>
      </c>
      <c r="B31" s="4" t="s">
        <v>143</v>
      </c>
      <c r="C31" s="105" t="s">
        <v>43</v>
      </c>
      <c r="D31" s="4" t="s">
        <v>44</v>
      </c>
      <c r="E31" s="5">
        <v>4.51</v>
      </c>
      <c r="F31" s="86">
        <v>500</v>
      </c>
      <c r="G31" s="82">
        <v>1000</v>
      </c>
      <c r="H31" s="63">
        <v>41491</v>
      </c>
      <c r="I31" s="68" t="s">
        <v>146</v>
      </c>
      <c r="P31" s="78">
        <v>0</v>
      </c>
    </row>
    <row r="32" spans="1:18" x14ac:dyDescent="0.2">
      <c r="A32" s="3">
        <v>41484</v>
      </c>
      <c r="B32" s="4" t="s">
        <v>145</v>
      </c>
      <c r="C32" s="105" t="s">
        <v>133</v>
      </c>
      <c r="D32" s="4" t="s">
        <v>149</v>
      </c>
      <c r="E32" s="5">
        <v>15.76</v>
      </c>
      <c r="F32" s="86">
        <v>500</v>
      </c>
      <c r="G32" s="82">
        <v>100</v>
      </c>
      <c r="H32" s="63">
        <v>41493</v>
      </c>
      <c r="I32" s="68" t="s">
        <v>147</v>
      </c>
      <c r="J32" s="78">
        <v>400</v>
      </c>
      <c r="K32" s="3">
        <v>41498</v>
      </c>
      <c r="L32" s="68" t="s">
        <v>154</v>
      </c>
      <c r="P32" s="78">
        <f t="shared" ref="P32" si="1">F32-G32-J32</f>
        <v>0</v>
      </c>
    </row>
    <row r="33" spans="1:17" s="55" customFormat="1" x14ac:dyDescent="0.2">
      <c r="A33" s="54">
        <v>41494</v>
      </c>
      <c r="B33" s="55" t="s">
        <v>148</v>
      </c>
      <c r="C33" s="104" t="s">
        <v>133</v>
      </c>
      <c r="D33" s="55" t="s">
        <v>149</v>
      </c>
      <c r="E33" s="56">
        <v>15.76</v>
      </c>
      <c r="F33" s="86">
        <v>1000</v>
      </c>
      <c r="G33" s="81">
        <v>200</v>
      </c>
      <c r="H33" s="62">
        <v>41500</v>
      </c>
      <c r="I33" s="67" t="s">
        <v>156</v>
      </c>
      <c r="J33" s="77">
        <v>1120</v>
      </c>
      <c r="K33" s="54">
        <v>41507</v>
      </c>
      <c r="L33" s="67" t="s">
        <v>157</v>
      </c>
      <c r="M33" s="77"/>
      <c r="N33" s="57"/>
      <c r="O33" s="72"/>
      <c r="P33" s="77">
        <v>0</v>
      </c>
      <c r="Q33" s="109"/>
    </row>
    <row r="34" spans="1:17" x14ac:dyDescent="0.2">
      <c r="A34" s="3">
        <v>41494</v>
      </c>
      <c r="B34" s="4" t="s">
        <v>148</v>
      </c>
      <c r="C34" s="105" t="s">
        <v>133</v>
      </c>
      <c r="D34" s="4" t="s">
        <v>150</v>
      </c>
      <c r="E34" s="5">
        <v>15.76</v>
      </c>
      <c r="F34" s="86">
        <v>500</v>
      </c>
      <c r="G34" s="82">
        <v>500</v>
      </c>
      <c r="H34" s="63">
        <v>41500</v>
      </c>
      <c r="I34" s="68" t="s">
        <v>156</v>
      </c>
      <c r="P34" s="78">
        <f t="shared" ref="P34" si="2">F34-G34-J34</f>
        <v>0</v>
      </c>
    </row>
    <row r="35" spans="1:17" x14ac:dyDescent="0.2">
      <c r="A35" s="3">
        <v>41494</v>
      </c>
      <c r="B35" s="4" t="s">
        <v>151</v>
      </c>
      <c r="C35" s="105" t="s">
        <v>152</v>
      </c>
      <c r="D35" s="4" t="s">
        <v>153</v>
      </c>
      <c r="E35" s="5">
        <v>44</v>
      </c>
      <c r="F35" s="86">
        <v>1000</v>
      </c>
      <c r="G35" s="82">
        <v>1000</v>
      </c>
      <c r="H35" s="63">
        <v>41500</v>
      </c>
      <c r="I35" s="68" t="s">
        <v>156</v>
      </c>
      <c r="J35" s="78">
        <v>34</v>
      </c>
      <c r="K35" s="3">
        <v>41507</v>
      </c>
      <c r="L35" s="68" t="s">
        <v>157</v>
      </c>
      <c r="P35" s="78">
        <v>0</v>
      </c>
    </row>
    <row r="36" spans="1:17" x14ac:dyDescent="0.2">
      <c r="A36" s="3">
        <v>41512</v>
      </c>
      <c r="B36" s="4" t="s">
        <v>158</v>
      </c>
      <c r="C36" s="105" t="s">
        <v>40</v>
      </c>
      <c r="D36" s="4" t="s">
        <v>159</v>
      </c>
      <c r="E36" s="5">
        <v>1.06</v>
      </c>
      <c r="F36" s="86">
        <v>1000</v>
      </c>
      <c r="G36" s="82" t="s">
        <v>155</v>
      </c>
      <c r="P36" s="77">
        <v>0</v>
      </c>
    </row>
    <row r="37" spans="1:17" x14ac:dyDescent="0.2">
      <c r="A37" s="3">
        <v>41542</v>
      </c>
      <c r="B37" s="4" t="s">
        <v>160</v>
      </c>
      <c r="C37" s="105" t="s">
        <v>43</v>
      </c>
      <c r="D37" s="4" t="s">
        <v>44</v>
      </c>
      <c r="E37" s="5">
        <v>4.51</v>
      </c>
      <c r="F37" s="86">
        <v>1000</v>
      </c>
      <c r="G37" s="82">
        <v>1020</v>
      </c>
      <c r="H37" s="63">
        <v>41551</v>
      </c>
      <c r="I37" s="68" t="s">
        <v>162</v>
      </c>
      <c r="J37" s="78">
        <v>300</v>
      </c>
      <c r="K37" s="3">
        <v>41550</v>
      </c>
      <c r="L37" s="68" t="s">
        <v>163</v>
      </c>
      <c r="M37" s="78">
        <v>520</v>
      </c>
      <c r="N37" s="3">
        <v>41557</v>
      </c>
      <c r="O37" s="73" t="s">
        <v>164</v>
      </c>
      <c r="P37" s="77">
        <v>0</v>
      </c>
    </row>
    <row r="38" spans="1:17" x14ac:dyDescent="0.2">
      <c r="A38" s="3">
        <v>41543</v>
      </c>
      <c r="B38" s="4" t="s">
        <v>161</v>
      </c>
      <c r="C38" s="105" t="s">
        <v>133</v>
      </c>
      <c r="D38" s="4" t="s">
        <v>149</v>
      </c>
      <c r="E38" s="5">
        <v>15.76</v>
      </c>
      <c r="F38" s="86">
        <v>1000</v>
      </c>
      <c r="G38" s="82">
        <v>850</v>
      </c>
      <c r="H38" s="63">
        <v>41564</v>
      </c>
      <c r="I38" s="68" t="s">
        <v>165</v>
      </c>
      <c r="J38" s="78">
        <v>200</v>
      </c>
      <c r="K38" s="3">
        <v>41570</v>
      </c>
      <c r="L38" s="68" t="s">
        <v>166</v>
      </c>
      <c r="P38" s="77">
        <v>0</v>
      </c>
    </row>
    <row r="39" spans="1:17" x14ac:dyDescent="0.2">
      <c r="A39" s="3">
        <v>41577</v>
      </c>
      <c r="B39" s="4" t="s">
        <v>167</v>
      </c>
      <c r="C39" s="105" t="s">
        <v>45</v>
      </c>
      <c r="D39" s="99" t="s">
        <v>104</v>
      </c>
      <c r="E39" s="5">
        <v>78.44</v>
      </c>
      <c r="F39" s="86">
        <v>200</v>
      </c>
      <c r="G39" s="82">
        <v>111</v>
      </c>
      <c r="H39" s="63">
        <v>41586</v>
      </c>
      <c r="I39" s="68" t="s">
        <v>168</v>
      </c>
      <c r="P39" s="78">
        <f t="shared" ref="P39:P43" si="3">F39-G39-J39</f>
        <v>89</v>
      </c>
      <c r="Q39" s="109">
        <f>P39*E39</f>
        <v>6981.16</v>
      </c>
    </row>
    <row r="40" spans="1:17" x14ac:dyDescent="0.2">
      <c r="A40" s="3">
        <v>41577</v>
      </c>
      <c r="B40" s="4" t="s">
        <v>167</v>
      </c>
      <c r="C40" s="105" t="s">
        <v>112</v>
      </c>
      <c r="D40" s="107" t="s">
        <v>113</v>
      </c>
      <c r="E40" s="5">
        <v>3.94</v>
      </c>
      <c r="F40" s="86">
        <v>600</v>
      </c>
      <c r="G40" s="82" t="s">
        <v>155</v>
      </c>
      <c r="P40" s="78">
        <v>0</v>
      </c>
    </row>
    <row r="41" spans="1:17" x14ac:dyDescent="0.2">
      <c r="A41" s="3">
        <v>41577</v>
      </c>
      <c r="B41" s="4" t="s">
        <v>167</v>
      </c>
      <c r="C41" s="105" t="s">
        <v>110</v>
      </c>
      <c r="D41" s="107" t="s">
        <v>111</v>
      </c>
      <c r="E41" s="5">
        <v>3.94</v>
      </c>
      <c r="F41" s="86">
        <v>600</v>
      </c>
      <c r="G41" s="82" t="s">
        <v>155</v>
      </c>
      <c r="P41" s="78">
        <v>0</v>
      </c>
    </row>
    <row r="42" spans="1:17" x14ac:dyDescent="0.2">
      <c r="A42" s="3">
        <v>41577</v>
      </c>
      <c r="B42" s="4" t="s">
        <v>167</v>
      </c>
      <c r="C42" s="105" t="s">
        <v>43</v>
      </c>
      <c r="D42" s="4" t="s">
        <v>44</v>
      </c>
      <c r="E42" s="5">
        <v>4.51</v>
      </c>
      <c r="F42" s="86">
        <v>1000</v>
      </c>
      <c r="G42" s="82">
        <v>1730</v>
      </c>
      <c r="H42" s="63">
        <v>41586</v>
      </c>
      <c r="I42" s="68" t="s">
        <v>168</v>
      </c>
      <c r="P42" s="78">
        <v>0</v>
      </c>
    </row>
    <row r="43" spans="1:17" x14ac:dyDescent="0.2">
      <c r="A43" s="3">
        <v>41577</v>
      </c>
      <c r="B43" s="4" t="s">
        <v>167</v>
      </c>
      <c r="C43" s="98" t="s">
        <v>120</v>
      </c>
      <c r="D43" s="100" t="s">
        <v>126</v>
      </c>
      <c r="E43" s="5">
        <v>4.6900000000000004</v>
      </c>
      <c r="F43" s="86">
        <v>400</v>
      </c>
      <c r="P43" s="78">
        <f t="shared" si="3"/>
        <v>400</v>
      </c>
      <c r="Q43" s="109">
        <f>P43*E43</f>
        <v>1876.0000000000002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pane ySplit="1" topLeftCell="A2" activePane="bottomLeft" state="frozen"/>
      <selection pane="bottomLeft" activeCell="B32" sqref="B32"/>
    </sheetView>
  </sheetViews>
  <sheetFormatPr defaultRowHeight="12.75" x14ac:dyDescent="0.2"/>
  <cols>
    <col min="1" max="1" width="13.28515625" style="6" customWidth="1"/>
    <col min="2" max="2" width="9.5703125" style="4" customWidth="1"/>
    <col min="3" max="3" width="13.85546875" style="4" customWidth="1"/>
    <col min="4" max="4" width="20.140625" style="4" customWidth="1"/>
    <col min="5" max="5" width="12.42578125" style="5" customWidth="1"/>
    <col min="6" max="6" width="9.140625" style="86" customWidth="1"/>
    <col min="7" max="7" width="10.7109375" style="82" customWidth="1"/>
    <col min="8" max="8" width="10.7109375" style="63" customWidth="1"/>
    <col min="9" max="9" width="10.7109375" style="68" customWidth="1"/>
    <col min="10" max="10" width="10.7109375" style="78" customWidth="1"/>
    <col min="11" max="11" width="10.7109375" style="6" customWidth="1"/>
    <col min="12" max="12" width="10.7109375" style="68" customWidth="1"/>
    <col min="13" max="13" width="10.7109375" style="78" customWidth="1"/>
    <col min="14" max="14" width="10.7109375" style="6" customWidth="1"/>
    <col min="15" max="15" width="10.7109375" style="73" customWidth="1"/>
    <col min="16" max="16" width="10.7109375" style="78" customWidth="1"/>
    <col min="17" max="16384" width="9.140625" style="4"/>
  </cols>
  <sheetData>
    <row r="1" spans="1:16" s="2" customFormat="1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85" t="s">
        <v>4</v>
      </c>
      <c r="G1" s="76" t="s">
        <v>6</v>
      </c>
      <c r="H1" s="49" t="s">
        <v>7</v>
      </c>
      <c r="I1" s="66" t="s">
        <v>51</v>
      </c>
      <c r="J1" s="76" t="s">
        <v>6</v>
      </c>
      <c r="K1" s="1" t="s">
        <v>7</v>
      </c>
      <c r="L1" s="66" t="s">
        <v>51</v>
      </c>
      <c r="M1" s="76" t="s">
        <v>6</v>
      </c>
      <c r="N1" s="1" t="s">
        <v>7</v>
      </c>
      <c r="O1" s="71" t="s">
        <v>51</v>
      </c>
      <c r="P1" s="76" t="s">
        <v>8</v>
      </c>
    </row>
    <row r="2" spans="1:16" s="55" customFormat="1" x14ac:dyDescent="0.2">
      <c r="A2" s="54">
        <v>41129</v>
      </c>
      <c r="B2" s="55" t="s">
        <v>9</v>
      </c>
      <c r="D2" s="55" t="s">
        <v>10</v>
      </c>
      <c r="E2" s="56"/>
      <c r="F2" s="86">
        <v>1000</v>
      </c>
      <c r="G2" s="81">
        <v>114</v>
      </c>
      <c r="H2" s="62">
        <v>41184</v>
      </c>
      <c r="I2" s="67" t="s">
        <v>56</v>
      </c>
      <c r="J2" s="77">
        <v>900</v>
      </c>
      <c r="K2" s="54">
        <v>41186</v>
      </c>
      <c r="L2" s="67" t="s">
        <v>60</v>
      </c>
      <c r="M2" s="77"/>
      <c r="N2" s="54"/>
      <c r="O2" s="72"/>
      <c r="P2" s="77">
        <v>0</v>
      </c>
    </row>
    <row r="3" spans="1:16" s="55" customFormat="1" x14ac:dyDescent="0.2">
      <c r="A3" s="54">
        <v>41129</v>
      </c>
      <c r="B3" s="55" t="s">
        <v>9</v>
      </c>
      <c r="D3" s="55" t="s">
        <v>11</v>
      </c>
      <c r="E3" s="56"/>
      <c r="F3" s="86">
        <v>1000</v>
      </c>
      <c r="G3" s="81">
        <v>114</v>
      </c>
      <c r="H3" s="62">
        <v>41184</v>
      </c>
      <c r="I3" s="67" t="s">
        <v>56</v>
      </c>
      <c r="J3" s="77">
        <v>900</v>
      </c>
      <c r="K3" s="54">
        <v>41186</v>
      </c>
      <c r="L3" s="67" t="s">
        <v>60</v>
      </c>
      <c r="M3" s="77"/>
      <c r="N3" s="54"/>
      <c r="O3" s="72"/>
      <c r="P3" s="77">
        <v>0</v>
      </c>
    </row>
    <row r="4" spans="1:16" x14ac:dyDescent="0.2">
      <c r="A4" s="3">
        <v>41129</v>
      </c>
      <c r="B4" s="4" t="s">
        <v>9</v>
      </c>
      <c r="C4" s="4" t="s">
        <v>41</v>
      </c>
      <c r="D4" s="4" t="s">
        <v>12</v>
      </c>
      <c r="F4" s="86">
        <v>100</v>
      </c>
      <c r="G4" s="82">
        <v>100</v>
      </c>
      <c r="H4" s="63">
        <v>41180</v>
      </c>
      <c r="I4" s="68" t="s">
        <v>55</v>
      </c>
      <c r="P4" s="78">
        <f>F4-G4-J4</f>
        <v>0</v>
      </c>
    </row>
    <row r="5" spans="1:16" x14ac:dyDescent="0.2">
      <c r="A5" s="3">
        <v>41129</v>
      </c>
      <c r="B5" s="4" t="s">
        <v>9</v>
      </c>
      <c r="C5" s="4" t="s">
        <v>13</v>
      </c>
      <c r="D5" s="4" t="s">
        <v>14</v>
      </c>
      <c r="F5" s="86">
        <v>1000</v>
      </c>
      <c r="G5" s="82">
        <v>800</v>
      </c>
      <c r="H5" s="63">
        <v>41180</v>
      </c>
      <c r="I5" s="68" t="s">
        <v>55</v>
      </c>
      <c r="J5" s="78">
        <v>200</v>
      </c>
      <c r="K5" s="3">
        <v>41184</v>
      </c>
      <c r="L5" s="68" t="s">
        <v>56</v>
      </c>
      <c r="N5" s="3"/>
      <c r="P5" s="78">
        <f>F5-G5-J5</f>
        <v>0</v>
      </c>
    </row>
    <row r="6" spans="1:16" x14ac:dyDescent="0.2">
      <c r="A6" s="3">
        <v>41129</v>
      </c>
      <c r="B6" s="4" t="s">
        <v>9</v>
      </c>
      <c r="C6" s="4" t="s">
        <v>15</v>
      </c>
      <c r="D6" s="4" t="s">
        <v>16</v>
      </c>
      <c r="F6" s="86">
        <v>1000</v>
      </c>
      <c r="G6" s="82">
        <v>800</v>
      </c>
      <c r="H6" s="63">
        <v>41180</v>
      </c>
      <c r="I6" s="68" t="s">
        <v>55</v>
      </c>
      <c r="J6" s="78">
        <v>200</v>
      </c>
      <c r="K6" s="3">
        <v>41184</v>
      </c>
      <c r="L6" s="68" t="s">
        <v>56</v>
      </c>
      <c r="N6" s="3"/>
      <c r="P6" s="78">
        <f>F6-G6-J6</f>
        <v>0</v>
      </c>
    </row>
    <row r="7" spans="1:16" s="55" customFormat="1" x14ac:dyDescent="0.2">
      <c r="A7" s="54">
        <v>41129</v>
      </c>
      <c r="B7" s="55" t="s">
        <v>9</v>
      </c>
      <c r="C7" s="55" t="s">
        <v>57</v>
      </c>
      <c r="D7" s="55" t="s">
        <v>58</v>
      </c>
      <c r="E7" s="56"/>
      <c r="F7" s="86">
        <v>1000</v>
      </c>
      <c r="G7" s="81">
        <v>1000</v>
      </c>
      <c r="H7" s="62">
        <v>41186</v>
      </c>
      <c r="I7" s="67" t="s">
        <v>60</v>
      </c>
      <c r="J7" s="77"/>
      <c r="K7" s="54"/>
      <c r="L7" s="67"/>
      <c r="M7" s="77"/>
      <c r="N7" s="54"/>
      <c r="O7" s="72"/>
      <c r="P7" s="77">
        <f>F7-G7-J7</f>
        <v>0</v>
      </c>
    </row>
    <row r="8" spans="1:16" s="55" customFormat="1" x14ac:dyDescent="0.2">
      <c r="A8" s="54">
        <v>41171</v>
      </c>
      <c r="B8" s="55" t="s">
        <v>36</v>
      </c>
      <c r="C8" s="55" t="s">
        <v>40</v>
      </c>
      <c r="D8" s="55" t="s">
        <v>48</v>
      </c>
      <c r="E8" s="56"/>
      <c r="F8" s="86">
        <v>2000</v>
      </c>
      <c r="G8" s="81">
        <v>300</v>
      </c>
      <c r="H8" s="62">
        <v>41212</v>
      </c>
      <c r="I8" s="67" t="s">
        <v>69</v>
      </c>
      <c r="J8" s="77">
        <v>890</v>
      </c>
      <c r="K8" s="54">
        <v>41212</v>
      </c>
      <c r="L8" s="67" t="s">
        <v>70</v>
      </c>
      <c r="M8" s="77">
        <v>1000</v>
      </c>
      <c r="N8" s="54">
        <v>41228</v>
      </c>
      <c r="O8" s="72" t="s">
        <v>74</v>
      </c>
      <c r="P8" s="77">
        <v>0</v>
      </c>
    </row>
    <row r="9" spans="1:16" x14ac:dyDescent="0.2">
      <c r="A9" s="3">
        <v>41171</v>
      </c>
      <c r="B9" s="4" t="s">
        <v>36</v>
      </c>
      <c r="C9" s="4" t="s">
        <v>41</v>
      </c>
      <c r="D9" s="4" t="s">
        <v>42</v>
      </c>
      <c r="F9" s="86">
        <v>1400</v>
      </c>
      <c r="G9" s="82">
        <v>650</v>
      </c>
      <c r="H9" s="63">
        <v>41180</v>
      </c>
      <c r="I9" s="68" t="s">
        <v>55</v>
      </c>
      <c r="J9" s="78">
        <v>750</v>
      </c>
      <c r="K9" s="3">
        <v>41184</v>
      </c>
      <c r="L9" s="68" t="s">
        <v>56</v>
      </c>
      <c r="N9" s="3"/>
      <c r="P9" s="78">
        <f>F9-G9-J9</f>
        <v>0</v>
      </c>
    </row>
    <row r="10" spans="1:16" x14ac:dyDescent="0.2">
      <c r="A10" s="3">
        <v>41171</v>
      </c>
      <c r="B10" s="4" t="s">
        <v>36</v>
      </c>
      <c r="C10" s="4" t="s">
        <v>43</v>
      </c>
      <c r="D10" s="4" t="s">
        <v>44</v>
      </c>
      <c r="F10" s="87" t="s">
        <v>50</v>
      </c>
      <c r="G10" s="82">
        <v>600</v>
      </c>
      <c r="H10" s="63">
        <v>41173</v>
      </c>
      <c r="I10" s="68" t="s">
        <v>52</v>
      </c>
      <c r="J10" s="78">
        <v>460</v>
      </c>
      <c r="K10" s="3">
        <v>41180</v>
      </c>
      <c r="L10" s="68" t="s">
        <v>55</v>
      </c>
      <c r="N10" s="3"/>
      <c r="P10" s="78">
        <v>0</v>
      </c>
    </row>
    <row r="11" spans="1:16" s="59" customFormat="1" x14ac:dyDescent="0.2">
      <c r="A11" s="58">
        <v>41171</v>
      </c>
      <c r="B11" s="59" t="s">
        <v>36</v>
      </c>
      <c r="C11" s="59" t="s">
        <v>45</v>
      </c>
      <c r="D11" s="59" t="s">
        <v>49</v>
      </c>
      <c r="E11" s="60"/>
      <c r="F11" s="86">
        <v>200</v>
      </c>
      <c r="G11" s="83">
        <v>200</v>
      </c>
      <c r="H11" s="64">
        <v>41198</v>
      </c>
      <c r="I11" s="69" t="s">
        <v>67</v>
      </c>
      <c r="J11" s="79"/>
      <c r="K11" s="61"/>
      <c r="L11" s="69"/>
      <c r="M11" s="79"/>
      <c r="N11" s="61"/>
      <c r="O11" s="74"/>
      <c r="P11" s="79">
        <f>F11-G11-J11</f>
        <v>0</v>
      </c>
    </row>
    <row r="12" spans="1:16" s="51" customFormat="1" x14ac:dyDescent="0.2">
      <c r="A12" s="50">
        <v>41171</v>
      </c>
      <c r="B12" s="51" t="s">
        <v>36</v>
      </c>
      <c r="C12" s="51" t="s">
        <v>46</v>
      </c>
      <c r="D12" s="51" t="s">
        <v>47</v>
      </c>
      <c r="E12" s="52"/>
      <c r="F12" s="86">
        <v>800</v>
      </c>
      <c r="G12" s="84"/>
      <c r="H12" s="65"/>
      <c r="I12" s="70"/>
      <c r="J12" s="80"/>
      <c r="K12" s="53"/>
      <c r="L12" s="70"/>
      <c r="M12" s="80"/>
      <c r="N12" s="53"/>
      <c r="O12" s="75"/>
      <c r="P12" s="80">
        <f>F12-G12-J12</f>
        <v>800</v>
      </c>
    </row>
    <row r="13" spans="1:16" s="55" customFormat="1" x14ac:dyDescent="0.2">
      <c r="A13" s="54">
        <v>41178</v>
      </c>
      <c r="B13" s="55" t="s">
        <v>53</v>
      </c>
      <c r="D13" s="55" t="s">
        <v>54</v>
      </c>
      <c r="E13" s="56"/>
      <c r="F13" s="86">
        <v>1000</v>
      </c>
      <c r="G13" s="81">
        <v>1100</v>
      </c>
      <c r="H13" s="62">
        <v>41239</v>
      </c>
      <c r="I13" s="67" t="s">
        <v>80</v>
      </c>
      <c r="J13" s="77"/>
      <c r="K13" s="57"/>
      <c r="L13" s="67"/>
      <c r="M13" s="77"/>
      <c r="N13" s="57"/>
      <c r="O13" s="72"/>
      <c r="P13" s="77">
        <v>0</v>
      </c>
    </row>
    <row r="14" spans="1:16" s="51" customFormat="1" x14ac:dyDescent="0.2">
      <c r="A14" s="50">
        <v>41185</v>
      </c>
      <c r="B14" s="51" t="s">
        <v>59</v>
      </c>
      <c r="C14" s="51" t="s">
        <v>43</v>
      </c>
      <c r="D14" s="51" t="s">
        <v>44</v>
      </c>
      <c r="E14" s="52"/>
      <c r="F14" s="87" t="s">
        <v>50</v>
      </c>
      <c r="G14" s="84">
        <v>210</v>
      </c>
      <c r="H14" s="65">
        <v>41201</v>
      </c>
      <c r="I14" s="70" t="s">
        <v>68</v>
      </c>
      <c r="J14" s="80">
        <v>521</v>
      </c>
      <c r="K14" s="50">
        <v>41253</v>
      </c>
      <c r="L14" s="70">
        <v>50</v>
      </c>
      <c r="M14" s="80"/>
      <c r="N14" s="53"/>
      <c r="O14" s="75"/>
      <c r="P14" s="80">
        <f>1000-G14-J14</f>
        <v>269</v>
      </c>
    </row>
    <row r="15" spans="1:16" s="59" customFormat="1" x14ac:dyDescent="0.2">
      <c r="A15" s="58">
        <v>41191</v>
      </c>
      <c r="B15" s="59" t="s">
        <v>61</v>
      </c>
      <c r="C15" s="59" t="s">
        <v>62</v>
      </c>
      <c r="D15" s="59" t="s">
        <v>63</v>
      </c>
      <c r="E15" s="60"/>
      <c r="F15" s="86">
        <v>100</v>
      </c>
      <c r="G15" s="83">
        <v>104</v>
      </c>
      <c r="H15" s="64">
        <v>41198</v>
      </c>
      <c r="I15" s="69" t="s">
        <v>67</v>
      </c>
      <c r="J15" s="79"/>
      <c r="K15" s="61"/>
      <c r="L15" s="69"/>
      <c r="M15" s="79"/>
      <c r="N15" s="61"/>
      <c r="O15" s="74"/>
      <c r="P15" s="79">
        <v>0</v>
      </c>
    </row>
    <row r="16" spans="1:16" s="55" customFormat="1" x14ac:dyDescent="0.2">
      <c r="A16" s="54">
        <v>41192</v>
      </c>
      <c r="B16" s="55" t="s">
        <v>64</v>
      </c>
      <c r="C16" s="55" t="s">
        <v>65</v>
      </c>
      <c r="D16" s="55" t="s">
        <v>66</v>
      </c>
      <c r="E16" s="56"/>
      <c r="F16" s="86">
        <v>700</v>
      </c>
      <c r="G16" s="81">
        <v>700</v>
      </c>
      <c r="H16" s="62">
        <v>41212</v>
      </c>
      <c r="I16" s="67" t="s">
        <v>69</v>
      </c>
      <c r="J16" s="77"/>
      <c r="K16" s="57"/>
      <c r="L16" s="67"/>
      <c r="M16" s="77"/>
      <c r="N16" s="57"/>
      <c r="O16" s="72"/>
      <c r="P16" s="77">
        <f>F16-G16-J16</f>
        <v>0</v>
      </c>
    </row>
    <row r="17" spans="1:16" s="51" customFormat="1" x14ac:dyDescent="0.2">
      <c r="A17" s="50">
        <v>41213</v>
      </c>
      <c r="B17" s="51" t="s">
        <v>71</v>
      </c>
      <c r="C17" s="51" t="s">
        <v>72</v>
      </c>
      <c r="D17" s="51" t="s">
        <v>73</v>
      </c>
      <c r="E17" s="52"/>
      <c r="F17" s="86">
        <v>200</v>
      </c>
      <c r="G17" s="84">
        <v>70</v>
      </c>
      <c r="H17" s="65">
        <v>41247</v>
      </c>
      <c r="I17" s="70" t="s">
        <v>81</v>
      </c>
      <c r="J17" s="80"/>
      <c r="K17" s="53"/>
      <c r="L17" s="70"/>
      <c r="M17" s="80"/>
      <c r="N17" s="53"/>
      <c r="O17" s="75"/>
      <c r="P17" s="80">
        <f>F17-G17-J17</f>
        <v>130</v>
      </c>
    </row>
    <row r="18" spans="1:16" s="55" customFormat="1" x14ac:dyDescent="0.2">
      <c r="A18" s="54">
        <v>41232</v>
      </c>
      <c r="B18" s="55" t="s">
        <v>77</v>
      </c>
      <c r="C18" s="55" t="s">
        <v>75</v>
      </c>
      <c r="D18" s="55" t="s">
        <v>78</v>
      </c>
      <c r="E18" s="56"/>
      <c r="F18" s="86">
        <v>1000</v>
      </c>
      <c r="G18" s="81">
        <v>1100</v>
      </c>
      <c r="H18" s="62">
        <v>41239</v>
      </c>
      <c r="I18" s="67" t="s">
        <v>80</v>
      </c>
      <c r="J18" s="77"/>
      <c r="K18" s="57"/>
      <c r="L18" s="67"/>
      <c r="M18" s="77"/>
      <c r="N18" s="57"/>
      <c r="O18" s="72"/>
      <c r="P18" s="77">
        <v>0</v>
      </c>
    </row>
    <row r="19" spans="1:16" s="89" customFormat="1" ht="13.5" thickBot="1" x14ac:dyDescent="0.25">
      <c r="A19" s="88">
        <v>41232</v>
      </c>
      <c r="B19" s="89" t="s">
        <v>77</v>
      </c>
      <c r="C19" s="89" t="s">
        <v>76</v>
      </c>
      <c r="D19" s="89" t="s">
        <v>79</v>
      </c>
      <c r="E19" s="90"/>
      <c r="F19" s="91">
        <v>1000</v>
      </c>
      <c r="G19" s="92">
        <v>1100</v>
      </c>
      <c r="H19" s="93">
        <v>41239</v>
      </c>
      <c r="I19" s="94" t="s">
        <v>80</v>
      </c>
      <c r="J19" s="92"/>
      <c r="K19" s="95"/>
      <c r="L19" s="94"/>
      <c r="M19" s="92"/>
      <c r="N19" s="95"/>
      <c r="O19" s="96"/>
      <c r="P19" s="92">
        <v>0</v>
      </c>
    </row>
    <row r="20" spans="1:16" x14ac:dyDescent="0.2">
      <c r="P20" s="77">
        <f t="shared" ref="P20" si="0">F20-G20-J20</f>
        <v>0</v>
      </c>
    </row>
  </sheetData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</vt:lpstr>
      <vt:lpstr>2015 ORDERS</vt:lpstr>
      <vt:lpstr>2014 ORDERS</vt:lpstr>
      <vt:lpstr>2013 ORDERS</vt:lpstr>
      <vt:lpstr>2012 ORDERS</vt:lpstr>
      <vt:lpstr>PO!Print_Area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2015-06-04T08:04:05Z</cp:lastPrinted>
  <dcterms:created xsi:type="dcterms:W3CDTF">2012-09-20T15:06:36Z</dcterms:created>
  <dcterms:modified xsi:type="dcterms:W3CDTF">2015-06-04T08:05:47Z</dcterms:modified>
</cp:coreProperties>
</file>