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1325" windowHeight="7470"/>
  </bookViews>
  <sheets>
    <sheet name="All Parts" sheetId="1" r:id="rId1"/>
    <sheet name="Sheet2" sheetId="2" r:id="rId2"/>
    <sheet name="Sheet3" sheetId="3" r:id="rId3"/>
  </sheets>
  <definedNames>
    <definedName name="_xlnm.Print_Area" localSheetId="0">'All Parts'!$A$1:$F$105</definedName>
  </definedNames>
  <calcPr calcId="145621"/>
</workbook>
</file>

<file path=xl/calcChain.xml><?xml version="1.0" encoding="utf-8"?>
<calcChain xmlns="http://schemas.openxmlformats.org/spreadsheetml/2006/main">
  <c r="D89" i="1" l="1"/>
  <c r="F107" i="1"/>
  <c r="F108" i="1"/>
  <c r="J44" i="1"/>
  <c r="J102" i="1"/>
  <c r="J103" i="1"/>
  <c r="J104" i="1"/>
  <c r="J105" i="1"/>
  <c r="J101" i="1"/>
  <c r="J95" i="1"/>
  <c r="J96" i="1"/>
  <c r="J99" i="1" s="1"/>
  <c r="J97" i="1"/>
  <c r="J98" i="1"/>
  <c r="J77" i="1"/>
  <c r="J78" i="1"/>
  <c r="J79" i="1"/>
  <c r="J80" i="1"/>
  <c r="J81" i="1"/>
  <c r="J67" i="1"/>
  <c r="J68" i="1"/>
  <c r="J69" i="1"/>
  <c r="J70" i="1"/>
  <c r="J71" i="1"/>
  <c r="J72" i="1"/>
  <c r="J73" i="1"/>
  <c r="J74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</calcChain>
</file>

<file path=xl/sharedStrings.xml><?xml version="1.0" encoding="utf-8"?>
<sst xmlns="http://schemas.openxmlformats.org/spreadsheetml/2006/main" count="322" uniqueCount="236">
  <si>
    <t>PART NO</t>
  </si>
  <si>
    <t>DESCRIPTION</t>
  </si>
  <si>
    <t>SUPPLIER</t>
  </si>
  <si>
    <t>INFO</t>
  </si>
  <si>
    <t>OTHER</t>
  </si>
  <si>
    <t>PRICE</t>
  </si>
  <si>
    <t>Qty</t>
  </si>
  <si>
    <t>TOTAL</t>
  </si>
  <si>
    <t>LFP-1001</t>
  </si>
  <si>
    <t>LFP-1002</t>
  </si>
  <si>
    <t>LFP-1003</t>
  </si>
  <si>
    <t>LFP-1004</t>
  </si>
  <si>
    <t>LFP-1005</t>
  </si>
  <si>
    <t>LFP-1006</t>
  </si>
  <si>
    <t>LFP-1007</t>
  </si>
  <si>
    <t>LFP-1008</t>
  </si>
  <si>
    <t>LFP-1009</t>
  </si>
  <si>
    <t>LFP-1010</t>
  </si>
  <si>
    <t>LFP-1011</t>
  </si>
  <si>
    <t>LFP-1012</t>
  </si>
  <si>
    <t>LFP-1013</t>
  </si>
  <si>
    <t>LFP-1014</t>
  </si>
  <si>
    <t>LFP-1015</t>
  </si>
  <si>
    <t>LFP-1016</t>
  </si>
  <si>
    <t>LFP-1017</t>
  </si>
  <si>
    <t>LFP-1018</t>
  </si>
  <si>
    <t>LFP-1019</t>
  </si>
  <si>
    <t>LFP-1020</t>
  </si>
  <si>
    <t>LFP-1021</t>
  </si>
  <si>
    <t>LFP-1022</t>
  </si>
  <si>
    <t>LFP-1023</t>
  </si>
  <si>
    <t>LFP-1024</t>
  </si>
  <si>
    <t>LFP-1025</t>
  </si>
  <si>
    <t>LFP-1026</t>
  </si>
  <si>
    <t>LFP-1027</t>
  </si>
  <si>
    <t>LFP-1028</t>
  </si>
  <si>
    <t>LFP-1029</t>
  </si>
  <si>
    <t>LFP-1030</t>
  </si>
  <si>
    <t>LFP-1031</t>
  </si>
  <si>
    <t>Housing</t>
  </si>
  <si>
    <t>Housing Seal Top</t>
  </si>
  <si>
    <t>Housing Seal Bottom</t>
  </si>
  <si>
    <t>CAM</t>
  </si>
  <si>
    <t>Bearing</t>
  </si>
  <si>
    <t>CAM Seal</t>
  </si>
  <si>
    <t>Enright</t>
  </si>
  <si>
    <t>Sycol</t>
  </si>
  <si>
    <t>Agrigel Rubber</t>
  </si>
  <si>
    <t>Zhous</t>
  </si>
  <si>
    <t>PP Glass 30</t>
  </si>
  <si>
    <t>80 SH</t>
  </si>
  <si>
    <t>Zink</t>
  </si>
  <si>
    <t>Hytrel 4506</t>
  </si>
  <si>
    <t>Piston</t>
  </si>
  <si>
    <t>Brass Bush</t>
  </si>
  <si>
    <t>Dowell</t>
  </si>
  <si>
    <t>Piston Extension</t>
  </si>
  <si>
    <t>Back Diaphragm</t>
  </si>
  <si>
    <t>Diaphragm Spacer Ring</t>
  </si>
  <si>
    <t>Diaphragm</t>
  </si>
  <si>
    <t>Diaphragm Bolt</t>
  </si>
  <si>
    <t>Diaphragm Seal</t>
  </si>
  <si>
    <t>Castle Nut</t>
  </si>
  <si>
    <t>Castle Nut Seal</t>
  </si>
  <si>
    <t>M10 Bolt</t>
  </si>
  <si>
    <t>Back Diaphragm Outer</t>
  </si>
  <si>
    <t>Back Diaphragm Inner</t>
  </si>
  <si>
    <t>End Cover</t>
  </si>
  <si>
    <t>End Cover Seal</t>
  </si>
  <si>
    <t>Check Valve Cart. Top Housing</t>
  </si>
  <si>
    <t>Check Valve Cart. Bottom Housing</t>
  </si>
  <si>
    <t>Check Valve Housing Seal</t>
  </si>
  <si>
    <t>Check Valve Body Cage</t>
  </si>
  <si>
    <t>Check Valve Body Seal</t>
  </si>
  <si>
    <t>Check Valve Poppet Outer</t>
  </si>
  <si>
    <t>Check Valve Poppet Inner</t>
  </si>
  <si>
    <t>M6 Stud S/S</t>
  </si>
  <si>
    <t>M6 Washer Nut S/S</t>
  </si>
  <si>
    <t>M6 Lock Nut S/S</t>
  </si>
  <si>
    <t>End Cover Spacer</t>
  </si>
  <si>
    <t>Housing Seal</t>
  </si>
  <si>
    <t>LFP-1032</t>
  </si>
  <si>
    <t>LFP-1033</t>
  </si>
  <si>
    <t>LFP-1034</t>
  </si>
  <si>
    <t>LFP-1035</t>
  </si>
  <si>
    <t>LFP-1036</t>
  </si>
  <si>
    <t>LFP-1038</t>
  </si>
  <si>
    <t>LFP-1039</t>
  </si>
  <si>
    <t>LFP-1040</t>
  </si>
  <si>
    <t>LFP-1045</t>
  </si>
  <si>
    <t>LFP-1046</t>
  </si>
  <si>
    <t>LFP-1047</t>
  </si>
  <si>
    <t>LFP-1048</t>
  </si>
  <si>
    <t>LFP-1049</t>
  </si>
  <si>
    <t>LFP-1050</t>
  </si>
  <si>
    <t>LFP-1051</t>
  </si>
  <si>
    <t>LFP-1052</t>
  </si>
  <si>
    <t>LFP-1053</t>
  </si>
  <si>
    <t>LFP-1054</t>
  </si>
  <si>
    <t>LFP-1055</t>
  </si>
  <si>
    <t>LFP-1056</t>
  </si>
  <si>
    <t>LFP-1057</t>
  </si>
  <si>
    <t>LFP-1058</t>
  </si>
  <si>
    <t>Premac</t>
  </si>
  <si>
    <t>Swan/Turbo</t>
  </si>
  <si>
    <t>Agrigel Mould</t>
  </si>
  <si>
    <t>B/Bearings</t>
  </si>
  <si>
    <t>Hammon Fast.</t>
  </si>
  <si>
    <t>Discontinued</t>
  </si>
  <si>
    <t>Turbo Fast.</t>
  </si>
  <si>
    <t>Dia 6x16</t>
  </si>
  <si>
    <t>Nylon 66</t>
  </si>
  <si>
    <t>2-130</t>
  </si>
  <si>
    <t>M10x20</t>
  </si>
  <si>
    <t>2-120 &amp; 2-020</t>
  </si>
  <si>
    <t>2-019</t>
  </si>
  <si>
    <t>30 SH</t>
  </si>
  <si>
    <t>Nylon Glass</t>
  </si>
  <si>
    <t>50x3</t>
  </si>
  <si>
    <t>Foot Bracket</t>
  </si>
  <si>
    <t>LFP-1037/ 1-12</t>
  </si>
  <si>
    <t>M8 Washer</t>
  </si>
  <si>
    <t>M8 Nut</t>
  </si>
  <si>
    <t>L Bracket</t>
  </si>
  <si>
    <t>6mm Threaded Rod</t>
  </si>
  <si>
    <t>6mm Nylock Nuts</t>
  </si>
  <si>
    <t>40mm Elbow</t>
  </si>
  <si>
    <t>40mm T-Piece</t>
  </si>
  <si>
    <t>40mm Plug Male</t>
  </si>
  <si>
    <t>Green Line Hose</t>
  </si>
  <si>
    <t>G24 Clamp</t>
  </si>
  <si>
    <t>GS28 Clamp</t>
  </si>
  <si>
    <t>GS32 Clamp</t>
  </si>
  <si>
    <t>Clear Hose 12mm</t>
  </si>
  <si>
    <t>Cable Ties</t>
  </si>
  <si>
    <t>Base Plate</t>
  </si>
  <si>
    <t>Fran-col</t>
  </si>
  <si>
    <t>R15.45/L</t>
  </si>
  <si>
    <t>R3.30/L</t>
  </si>
  <si>
    <t>R48.25/M</t>
  </si>
  <si>
    <t>R15.27/Packet</t>
  </si>
  <si>
    <t>R35.92/Packet</t>
  </si>
  <si>
    <t>LFM-101</t>
  </si>
  <si>
    <t>LFM-102</t>
  </si>
  <si>
    <t>LFM-103</t>
  </si>
  <si>
    <t>LFM-104</t>
  </si>
  <si>
    <t>LFM-105</t>
  </si>
  <si>
    <t>LFM-106</t>
  </si>
  <si>
    <t>LFM-107</t>
  </si>
  <si>
    <t>LFM-108</t>
  </si>
  <si>
    <t>LFM-100</t>
  </si>
  <si>
    <t>Monitor Housing</t>
  </si>
  <si>
    <t>Monitor Lid (Price incl. in above)</t>
  </si>
  <si>
    <t>Float Body</t>
  </si>
  <si>
    <t>Float Weight</t>
  </si>
  <si>
    <t>Monitor "O" Ring</t>
  </si>
  <si>
    <t>M4 Nut S/S</t>
  </si>
  <si>
    <t>M4 Cheese-head Screw S/S</t>
  </si>
  <si>
    <t>G6 Clamp</t>
  </si>
  <si>
    <t>LDPE</t>
  </si>
  <si>
    <t>1/2" Ball 9mm</t>
  </si>
  <si>
    <t>2-127</t>
  </si>
  <si>
    <t>M4x16</t>
  </si>
  <si>
    <t>LFC-101</t>
  </si>
  <si>
    <t>LFC-102</t>
  </si>
  <si>
    <t>LFC-103</t>
  </si>
  <si>
    <t>LFC-104</t>
  </si>
  <si>
    <t>LFC-105</t>
  </si>
  <si>
    <t>LFC-100</t>
  </si>
  <si>
    <t>End of Line Check Valve Spring</t>
  </si>
  <si>
    <t>End of Line Check Valve Seal</t>
  </si>
  <si>
    <t>End of Line Check Valve Poppet</t>
  </si>
  <si>
    <t>End of Line Check Valve Female</t>
  </si>
  <si>
    <t>End of Line Check Valve Male</t>
  </si>
  <si>
    <t>LFV-102</t>
  </si>
  <si>
    <t>LFV-103</t>
  </si>
  <si>
    <t>LFV-104</t>
  </si>
  <si>
    <t>40mm Male Adaptor</t>
  </si>
  <si>
    <t>40mm Barrel Nipple</t>
  </si>
  <si>
    <t>40mm Valve</t>
  </si>
  <si>
    <t>Astore</t>
  </si>
  <si>
    <t>PVC Ball Valve</t>
  </si>
  <si>
    <t>LFF-101</t>
  </si>
  <si>
    <t>LFF-102</t>
  </si>
  <si>
    <t>LFF-103</t>
  </si>
  <si>
    <t>LFF-104</t>
  </si>
  <si>
    <t>LFF-105</t>
  </si>
  <si>
    <t>LFF-100</t>
  </si>
  <si>
    <t>Filter Body</t>
  </si>
  <si>
    <t>Filter Cap</t>
  </si>
  <si>
    <t>Filter Lock Ring</t>
  </si>
  <si>
    <t>Filter Seal</t>
  </si>
  <si>
    <t>LFP-1101</t>
  </si>
  <si>
    <t>LFP-1102</t>
  </si>
  <si>
    <t>Check Valve Cartidge, Top</t>
  </si>
  <si>
    <t>Check Valve Cartidge, Bottom</t>
  </si>
  <si>
    <t>Complete Section</t>
  </si>
  <si>
    <t>LFP-1059</t>
  </si>
  <si>
    <t>4 Row</t>
  </si>
  <si>
    <t>6 Row</t>
  </si>
  <si>
    <t>8 Row</t>
  </si>
  <si>
    <t>Hex Shaft -</t>
  </si>
  <si>
    <t>KPL Die Casting</t>
  </si>
  <si>
    <t>LFP-1060</t>
  </si>
  <si>
    <t>R7.85/M</t>
  </si>
  <si>
    <t>Screw-in T's</t>
  </si>
  <si>
    <t>Screw-in Elbows</t>
  </si>
  <si>
    <t>LFC - 102</t>
  </si>
  <si>
    <t>E/O/L CV FEMALE</t>
  </si>
  <si>
    <t>LFC - 103</t>
  </si>
  <si>
    <t>E/O/L CV POPPET</t>
  </si>
  <si>
    <t>LFC - 104</t>
  </si>
  <si>
    <t>E/O/L CV SEAL</t>
  </si>
  <si>
    <t>E/O/L CV SPRING</t>
  </si>
  <si>
    <t>LFC - 200</t>
  </si>
  <si>
    <t>LFC - 106</t>
  </si>
  <si>
    <t>E/O/L CV MALE, ADJ</t>
  </si>
  <si>
    <t>LFC - 107</t>
  </si>
  <si>
    <t>LFC - 108</t>
  </si>
  <si>
    <t>E/O/L CV ADJUSTABLE BARB</t>
  </si>
  <si>
    <t>LFC - 109</t>
  </si>
  <si>
    <t>E/O/L CV LOCK NUT</t>
  </si>
  <si>
    <t>O - RING</t>
  </si>
  <si>
    <t>M6 WASHER</t>
  </si>
  <si>
    <t>End of Line Check Valve</t>
  </si>
  <si>
    <t>End of Line Check Valve, Adjustable</t>
  </si>
  <si>
    <t>Liquid Flow Monitor</t>
  </si>
  <si>
    <t>Filter Element / Inner</t>
  </si>
  <si>
    <t>LFV-100</t>
  </si>
  <si>
    <t>Ball Valve</t>
  </si>
  <si>
    <t>In-line Filter</t>
  </si>
  <si>
    <t>Hytrel 4506          G 25x32x4</t>
  </si>
  <si>
    <t>NWK PRICE</t>
  </si>
  <si>
    <t xml:space="preserve"> </t>
  </si>
  <si>
    <t>M8-Stud per length</t>
  </si>
  <si>
    <t>10 Row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</si>
</sst>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&quot;\ #,##0.00;[Red]&quot;R&quot;\ \-#,##0.00"/>
    <numFmt numFmtId="44" formatCode="_ &quot;R&quot;\ * #,##0.00_ ;_ &quot;R&quot;\ * \-#,##0.00_ ;_ &quot;R&quot;\ * &quot;-&quot;??_ ;_ @_ "/>
    <numFmt numFmtId="164" formatCode="&quot;R&quot;\ #,##0.00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2" fillId="0" borderId="0" xfId="0" applyFont="1" applyBorder="1"/>
    <xf numFmtId="0" fontId="0" fillId="0" borderId="0" xfId="0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164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164" fontId="2" fillId="0" borderId="9" xfId="0" applyNumberFormat="1" applyFont="1" applyBorder="1" applyAlignment="1">
      <alignment vertical="center"/>
    </xf>
    <xf numFmtId="0" fontId="2" fillId="0" borderId="9" xfId="0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8" fontId="2" fillId="0" borderId="9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0" fontId="4" fillId="0" borderId="9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44" fontId="2" fillId="0" borderId="0" xfId="1" applyFont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0" xfId="0" applyFont="1" applyBorder="1"/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164" fontId="2" fillId="0" borderId="8" xfId="0" applyNumberFormat="1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44" fontId="2" fillId="0" borderId="15" xfId="1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44" fontId="2" fillId="0" borderId="16" xfId="1" applyFont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44" fontId="4" fillId="0" borderId="22" xfId="1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5" fillId="0" borderId="7" xfId="0" applyFont="1" applyBorder="1"/>
    <xf numFmtId="0" fontId="5" fillId="0" borderId="20" xfId="0" applyFont="1" applyBorder="1"/>
    <xf numFmtId="0" fontId="2" fillId="0" borderId="11" xfId="0" applyFont="1" applyBorder="1" applyAlignment="1">
      <alignment horizontal="center" vertical="center"/>
    </xf>
    <xf numFmtId="0" fontId="4" fillId="0" borderId="17" xfId="0" applyFont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4" fillId="0" borderId="17" xfId="0" applyFont="1" applyBorder="1" applyAlignment="1">
      <alignment horizontal="left" vertical="center"/>
    </xf>
    <xf numFmtId="164" fontId="3" fillId="0" borderId="6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vertical="center"/>
    </xf>
    <xf numFmtId="164" fontId="2" fillId="0" borderId="6" xfId="0" applyNumberFormat="1" applyFont="1" applyBorder="1" applyAlignment="1">
      <alignment vertical="center"/>
    </xf>
    <xf numFmtId="164" fontId="2" fillId="0" borderId="8" xfId="0" applyNumberFormat="1" applyFont="1" applyBorder="1" applyAlignment="1">
      <alignment vertical="center" wrapText="1"/>
    </xf>
    <xf numFmtId="0" fontId="3" fillId="0" borderId="17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44" fontId="3" fillId="0" borderId="22" xfId="1" applyFont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44" fontId="2" fillId="0" borderId="25" xfId="1" applyFont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44" fontId="2" fillId="0" borderId="27" xfId="1" applyFont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44" fontId="2" fillId="0" borderId="15" xfId="1" applyFont="1" applyBorder="1" applyAlignment="1">
      <alignment horizontal="center" vertical="center" wrapText="1"/>
    </xf>
    <xf numFmtId="0" fontId="2" fillId="0" borderId="28" xfId="0" applyFont="1" applyBorder="1" applyAlignment="1">
      <alignment vertical="center"/>
    </xf>
    <xf numFmtId="44" fontId="2" fillId="0" borderId="29" xfId="1" applyFont="1" applyBorder="1" applyAlignment="1">
      <alignment horizontal="center" vertical="center"/>
    </xf>
    <xf numFmtId="0" fontId="2" fillId="0" borderId="30" xfId="0" applyFont="1" applyBorder="1" applyAlignment="1">
      <alignment vertical="center"/>
    </xf>
    <xf numFmtId="44" fontId="2" fillId="0" borderId="31" xfId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8"/>
  <sheetViews>
    <sheetView tabSelected="1" topLeftCell="A17" workbookViewId="0">
      <selection activeCell="F48" sqref="F48"/>
    </sheetView>
  </sheetViews>
  <sheetFormatPr defaultRowHeight="12.75" x14ac:dyDescent="0.2"/>
  <cols>
    <col min="1" max="1" width="10" style="13" customWidth="1"/>
    <col min="2" max="2" width="3.140625" style="13" customWidth="1"/>
    <col min="3" max="3" width="28.42578125" style="25" customWidth="1"/>
    <col min="4" max="4" width="17.85546875" style="26" customWidth="1"/>
    <col min="5" max="5" width="14.42578125" style="26" customWidth="1"/>
    <col min="6" max="6" width="12.85546875" style="27" customWidth="1"/>
    <col min="7" max="7" width="7.42578125" style="28" customWidth="1"/>
    <col min="8" max="8" width="10.28515625" style="28" customWidth="1"/>
    <col min="9" max="9" width="4.28515625" style="26" customWidth="1"/>
    <col min="10" max="10" width="8.42578125" style="28" customWidth="1"/>
    <col min="11" max="13" width="9.140625" style="4"/>
    <col min="14" max="14" width="11.7109375" style="4" customWidth="1"/>
    <col min="15" max="16384" width="9.140625" style="4"/>
  </cols>
  <sheetData>
    <row r="1" spans="1:10" ht="17.45" customHeight="1" x14ac:dyDescent="0.2">
      <c r="A1" s="61" t="s">
        <v>0</v>
      </c>
      <c r="B1" s="62" t="s">
        <v>1</v>
      </c>
      <c r="C1" s="63"/>
      <c r="D1" s="64" t="s">
        <v>2</v>
      </c>
      <c r="E1" s="64" t="s">
        <v>3</v>
      </c>
      <c r="F1" s="65" t="s">
        <v>232</v>
      </c>
      <c r="G1" s="57" t="s">
        <v>4</v>
      </c>
      <c r="H1" s="2" t="s">
        <v>5</v>
      </c>
      <c r="I1" s="1" t="s">
        <v>6</v>
      </c>
      <c r="J1" s="2" t="s">
        <v>7</v>
      </c>
    </row>
    <row r="2" spans="1:10" ht="6" customHeight="1" x14ac:dyDescent="0.2">
      <c r="A2" s="66"/>
      <c r="B2" s="5"/>
      <c r="C2" s="6"/>
      <c r="D2" s="7"/>
      <c r="E2" s="7"/>
      <c r="F2" s="67"/>
      <c r="G2" s="58"/>
      <c r="H2" s="8"/>
      <c r="I2" s="7"/>
      <c r="J2" s="8"/>
    </row>
    <row r="3" spans="1:10" s="13" customFormat="1" ht="12" x14ac:dyDescent="0.2">
      <c r="A3" s="68" t="s">
        <v>8</v>
      </c>
      <c r="B3" s="9" t="s">
        <v>39</v>
      </c>
      <c r="C3" s="10"/>
      <c r="D3" s="11" t="s">
        <v>45</v>
      </c>
      <c r="E3" s="11" t="s">
        <v>49</v>
      </c>
      <c r="F3" s="69"/>
      <c r="G3" s="59">
        <v>6</v>
      </c>
      <c r="H3" s="12">
        <v>30</v>
      </c>
      <c r="I3" s="11">
        <v>2</v>
      </c>
      <c r="J3" s="12">
        <f t="shared" ref="J3:J25" si="0">(G:G+H:H)*I:I</f>
        <v>72</v>
      </c>
    </row>
    <row r="4" spans="1:10" s="13" customFormat="1" ht="12" x14ac:dyDescent="0.2">
      <c r="A4" s="41" t="s">
        <v>9</v>
      </c>
      <c r="B4" s="14" t="s">
        <v>196</v>
      </c>
      <c r="C4" s="15"/>
      <c r="D4" s="16"/>
      <c r="E4" s="16"/>
      <c r="F4" s="42">
        <v>1000</v>
      </c>
      <c r="G4" s="37"/>
      <c r="H4" s="17">
        <v>1.9</v>
      </c>
      <c r="I4" s="16">
        <v>2</v>
      </c>
      <c r="J4" s="17">
        <f t="shared" si="0"/>
        <v>3.8</v>
      </c>
    </row>
    <row r="5" spans="1:10" s="13" customFormat="1" ht="12" x14ac:dyDescent="0.2">
      <c r="A5" s="41" t="s">
        <v>10</v>
      </c>
      <c r="B5" s="14" t="s">
        <v>40</v>
      </c>
      <c r="C5" s="15"/>
      <c r="D5" s="16" t="s">
        <v>47</v>
      </c>
      <c r="E5" s="16" t="s">
        <v>50</v>
      </c>
      <c r="F5" s="42">
        <v>6</v>
      </c>
      <c r="G5" s="37"/>
      <c r="H5" s="17">
        <v>0.47</v>
      </c>
      <c r="I5" s="16">
        <v>1</v>
      </c>
      <c r="J5" s="17">
        <f t="shared" si="0"/>
        <v>0.47</v>
      </c>
    </row>
    <row r="6" spans="1:10" s="13" customFormat="1" ht="12" x14ac:dyDescent="0.2">
      <c r="A6" s="41" t="s">
        <v>11</v>
      </c>
      <c r="B6" s="14" t="s">
        <v>41</v>
      </c>
      <c r="C6" s="15"/>
      <c r="D6" s="16" t="s">
        <v>47</v>
      </c>
      <c r="E6" s="16" t="s">
        <v>50</v>
      </c>
      <c r="F6" s="42">
        <v>8</v>
      </c>
      <c r="G6" s="37"/>
      <c r="H6" s="17">
        <v>0.47</v>
      </c>
      <c r="I6" s="16">
        <v>1</v>
      </c>
      <c r="J6" s="17">
        <f t="shared" si="0"/>
        <v>0.47</v>
      </c>
    </row>
    <row r="7" spans="1:10" s="13" customFormat="1" ht="12" x14ac:dyDescent="0.2">
      <c r="A7" s="41" t="s">
        <v>12</v>
      </c>
      <c r="B7" s="14" t="s">
        <v>42</v>
      </c>
      <c r="C7" s="15"/>
      <c r="D7" s="16" t="s">
        <v>202</v>
      </c>
      <c r="E7" s="16" t="s">
        <v>51</v>
      </c>
      <c r="F7" s="42">
        <v>95</v>
      </c>
      <c r="G7" s="37">
        <v>12</v>
      </c>
      <c r="H7" s="17">
        <v>6.09</v>
      </c>
      <c r="I7" s="16">
        <v>1</v>
      </c>
      <c r="J7" s="17">
        <f t="shared" si="0"/>
        <v>18.09</v>
      </c>
    </row>
    <row r="8" spans="1:10" s="13" customFormat="1" ht="12" x14ac:dyDescent="0.2">
      <c r="A8" s="41" t="s">
        <v>13</v>
      </c>
      <c r="B8" s="14" t="s">
        <v>43</v>
      </c>
      <c r="C8" s="15"/>
      <c r="D8" s="16" t="s">
        <v>48</v>
      </c>
      <c r="E8" s="16">
        <v>16005</v>
      </c>
      <c r="F8" s="42">
        <v>25</v>
      </c>
      <c r="G8" s="37"/>
      <c r="H8" s="17">
        <v>7.3</v>
      </c>
      <c r="I8" s="16">
        <v>2</v>
      </c>
      <c r="J8" s="17">
        <f t="shared" si="0"/>
        <v>14.6</v>
      </c>
    </row>
    <row r="9" spans="1:10" s="20" customFormat="1" ht="24.6" customHeight="1" x14ac:dyDescent="0.2">
      <c r="A9" s="70" t="s">
        <v>14</v>
      </c>
      <c r="B9" s="76" t="s">
        <v>44</v>
      </c>
      <c r="C9" s="77"/>
      <c r="D9" s="18" t="s">
        <v>45</v>
      </c>
      <c r="E9" s="18" t="s">
        <v>231</v>
      </c>
      <c r="F9" s="71">
        <v>10</v>
      </c>
      <c r="G9" s="60"/>
      <c r="H9" s="19">
        <v>0.45</v>
      </c>
      <c r="I9" s="18">
        <v>2</v>
      </c>
      <c r="J9" s="19">
        <f t="shared" si="0"/>
        <v>0.9</v>
      </c>
    </row>
    <row r="10" spans="1:10" s="13" customFormat="1" ht="12" x14ac:dyDescent="0.2">
      <c r="A10" s="41" t="s">
        <v>15</v>
      </c>
      <c r="B10" s="14" t="s">
        <v>53</v>
      </c>
      <c r="C10" s="15"/>
      <c r="D10" s="16" t="s">
        <v>202</v>
      </c>
      <c r="E10" s="16" t="s">
        <v>51</v>
      </c>
      <c r="F10" s="42">
        <v>105</v>
      </c>
      <c r="G10" s="37">
        <v>18</v>
      </c>
      <c r="H10" s="17">
        <v>6.55</v>
      </c>
      <c r="I10" s="16">
        <v>1</v>
      </c>
      <c r="J10" s="17">
        <f t="shared" si="0"/>
        <v>24.55</v>
      </c>
    </row>
    <row r="11" spans="1:10" s="13" customFormat="1" ht="12" x14ac:dyDescent="0.2">
      <c r="A11" s="41" t="s">
        <v>16</v>
      </c>
      <c r="B11" s="14" t="s">
        <v>54</v>
      </c>
      <c r="C11" s="15"/>
      <c r="D11" s="16" t="s">
        <v>103</v>
      </c>
      <c r="E11" s="21"/>
      <c r="F11" s="42">
        <v>150</v>
      </c>
      <c r="G11" s="37"/>
      <c r="H11" s="17">
        <v>5</v>
      </c>
      <c r="I11" s="16">
        <v>2</v>
      </c>
      <c r="J11" s="17">
        <f t="shared" si="0"/>
        <v>10</v>
      </c>
    </row>
    <row r="12" spans="1:10" s="13" customFormat="1" ht="12" x14ac:dyDescent="0.2">
      <c r="A12" s="41" t="s">
        <v>17</v>
      </c>
      <c r="B12" s="14" t="s">
        <v>55</v>
      </c>
      <c r="C12" s="15"/>
      <c r="D12" s="16" t="s">
        <v>104</v>
      </c>
      <c r="E12" s="16" t="s">
        <v>110</v>
      </c>
      <c r="F12" s="42">
        <v>10</v>
      </c>
      <c r="G12" s="37"/>
      <c r="H12" s="17">
        <v>1.8</v>
      </c>
      <c r="I12" s="16">
        <v>2</v>
      </c>
      <c r="J12" s="17">
        <f t="shared" si="0"/>
        <v>3.6</v>
      </c>
    </row>
    <row r="13" spans="1:10" s="13" customFormat="1" ht="12" x14ac:dyDescent="0.2">
      <c r="A13" s="41" t="s">
        <v>18</v>
      </c>
      <c r="B13" s="14" t="s">
        <v>56</v>
      </c>
      <c r="C13" s="15"/>
      <c r="D13" s="16" t="s">
        <v>45</v>
      </c>
      <c r="E13" s="16" t="s">
        <v>111</v>
      </c>
      <c r="F13" s="42">
        <v>25</v>
      </c>
      <c r="G13" s="37"/>
      <c r="H13" s="17">
        <v>1.36</v>
      </c>
      <c r="I13" s="16">
        <v>2</v>
      </c>
      <c r="J13" s="17">
        <f t="shared" si="0"/>
        <v>2.72</v>
      </c>
    </row>
    <row r="14" spans="1:10" s="13" customFormat="1" ht="12" x14ac:dyDescent="0.2">
      <c r="A14" s="41" t="s">
        <v>19</v>
      </c>
      <c r="B14" s="14" t="s">
        <v>57</v>
      </c>
      <c r="C14" s="15"/>
      <c r="D14" s="16" t="s">
        <v>45</v>
      </c>
      <c r="E14" s="16"/>
      <c r="F14" s="42">
        <v>28</v>
      </c>
      <c r="G14" s="37"/>
      <c r="H14" s="17">
        <v>0.86</v>
      </c>
      <c r="I14" s="16">
        <v>2</v>
      </c>
      <c r="J14" s="17">
        <f t="shared" si="0"/>
        <v>1.72</v>
      </c>
    </row>
    <row r="15" spans="1:10" s="13" customFormat="1" ht="12" x14ac:dyDescent="0.2">
      <c r="A15" s="41" t="s">
        <v>20</v>
      </c>
      <c r="B15" s="14" t="s">
        <v>58</v>
      </c>
      <c r="C15" s="15"/>
      <c r="D15" s="16" t="s">
        <v>45</v>
      </c>
      <c r="E15" s="16" t="s">
        <v>49</v>
      </c>
      <c r="F15" s="42">
        <v>10</v>
      </c>
      <c r="G15" s="37"/>
      <c r="H15" s="17">
        <v>0.39</v>
      </c>
      <c r="I15" s="16">
        <v>2</v>
      </c>
      <c r="J15" s="17">
        <f t="shared" si="0"/>
        <v>0.78</v>
      </c>
    </row>
    <row r="16" spans="1:10" s="13" customFormat="1" ht="12" x14ac:dyDescent="0.2">
      <c r="A16" s="41" t="s">
        <v>21</v>
      </c>
      <c r="B16" s="14" t="s">
        <v>59</v>
      </c>
      <c r="C16" s="15"/>
      <c r="D16" s="16" t="s">
        <v>45</v>
      </c>
      <c r="E16" s="16" t="s">
        <v>52</v>
      </c>
      <c r="F16" s="42">
        <v>35</v>
      </c>
      <c r="G16" s="37"/>
      <c r="H16" s="17">
        <v>2.4</v>
      </c>
      <c r="I16" s="16">
        <v>2</v>
      </c>
      <c r="J16" s="17">
        <f t="shared" si="0"/>
        <v>4.8</v>
      </c>
    </row>
    <row r="17" spans="1:10" s="13" customFormat="1" ht="12" x14ac:dyDescent="0.2">
      <c r="A17" s="41" t="s">
        <v>22</v>
      </c>
      <c r="B17" s="14" t="s">
        <v>60</v>
      </c>
      <c r="C17" s="15"/>
      <c r="D17" s="16" t="s">
        <v>105</v>
      </c>
      <c r="E17" s="16" t="s">
        <v>49</v>
      </c>
      <c r="F17" s="42">
        <v>13</v>
      </c>
      <c r="G17" s="37"/>
      <c r="H17" s="17">
        <v>0.33</v>
      </c>
      <c r="I17" s="16">
        <v>2</v>
      </c>
      <c r="J17" s="17">
        <f t="shared" si="0"/>
        <v>0.66</v>
      </c>
    </row>
    <row r="18" spans="1:10" s="13" customFormat="1" ht="12" x14ac:dyDescent="0.2">
      <c r="A18" s="41" t="s">
        <v>23</v>
      </c>
      <c r="B18" s="14" t="s">
        <v>61</v>
      </c>
      <c r="C18" s="15"/>
      <c r="D18" s="16" t="s">
        <v>47</v>
      </c>
      <c r="E18" s="16" t="s">
        <v>50</v>
      </c>
      <c r="F18" s="42">
        <v>18</v>
      </c>
      <c r="G18" s="37"/>
      <c r="H18" s="17">
        <v>0.92</v>
      </c>
      <c r="I18" s="16">
        <v>2</v>
      </c>
      <c r="J18" s="17">
        <f t="shared" si="0"/>
        <v>1.84</v>
      </c>
    </row>
    <row r="19" spans="1:10" s="13" customFormat="1" ht="12" x14ac:dyDescent="0.2">
      <c r="A19" s="41" t="s">
        <v>24</v>
      </c>
      <c r="B19" s="14" t="s">
        <v>62</v>
      </c>
      <c r="C19" s="15"/>
      <c r="D19" s="16" t="s">
        <v>45</v>
      </c>
      <c r="E19" s="16" t="s">
        <v>49</v>
      </c>
      <c r="F19" s="42">
        <v>22</v>
      </c>
      <c r="G19" s="37"/>
      <c r="H19" s="17">
        <v>1.53</v>
      </c>
      <c r="I19" s="16">
        <v>2</v>
      </c>
      <c r="J19" s="17">
        <f t="shared" si="0"/>
        <v>3.06</v>
      </c>
    </row>
    <row r="20" spans="1:10" s="13" customFormat="1" ht="12" x14ac:dyDescent="0.2">
      <c r="A20" s="41" t="s">
        <v>25</v>
      </c>
      <c r="B20" s="14" t="s">
        <v>63</v>
      </c>
      <c r="C20" s="15"/>
      <c r="D20" s="16" t="s">
        <v>106</v>
      </c>
      <c r="E20" s="16" t="s">
        <v>112</v>
      </c>
      <c r="F20" s="42">
        <v>10</v>
      </c>
      <c r="G20" s="37"/>
      <c r="H20" s="17">
        <v>0.9</v>
      </c>
      <c r="I20" s="16">
        <v>2</v>
      </c>
      <c r="J20" s="17">
        <f t="shared" si="0"/>
        <v>1.8</v>
      </c>
    </row>
    <row r="21" spans="1:10" s="13" customFormat="1" ht="12" x14ac:dyDescent="0.2">
      <c r="A21" s="41" t="s">
        <v>26</v>
      </c>
      <c r="B21" s="14" t="s">
        <v>64</v>
      </c>
      <c r="C21" s="15"/>
      <c r="D21" s="16" t="s">
        <v>107</v>
      </c>
      <c r="E21" s="16" t="s">
        <v>113</v>
      </c>
      <c r="F21" s="42"/>
      <c r="G21" s="37"/>
      <c r="H21" s="17">
        <v>0.69</v>
      </c>
      <c r="I21" s="16">
        <v>4</v>
      </c>
      <c r="J21" s="17">
        <f t="shared" si="0"/>
        <v>2.76</v>
      </c>
    </row>
    <row r="22" spans="1:10" s="13" customFormat="1" ht="12" x14ac:dyDescent="0.2">
      <c r="A22" s="41" t="s">
        <v>27</v>
      </c>
      <c r="B22" s="14" t="s">
        <v>65</v>
      </c>
      <c r="C22" s="15"/>
      <c r="D22" s="16" t="s">
        <v>45</v>
      </c>
      <c r="E22" s="16" t="s">
        <v>49</v>
      </c>
      <c r="F22" s="42"/>
      <c r="G22" s="37"/>
      <c r="H22" s="17">
        <v>0.86</v>
      </c>
      <c r="I22" s="16">
        <v>2</v>
      </c>
      <c r="J22" s="17">
        <f t="shared" si="0"/>
        <v>1.72</v>
      </c>
    </row>
    <row r="23" spans="1:10" s="13" customFormat="1" ht="12" x14ac:dyDescent="0.2">
      <c r="A23" s="41" t="s">
        <v>28</v>
      </c>
      <c r="B23" s="14" t="s">
        <v>66</v>
      </c>
      <c r="C23" s="15"/>
      <c r="D23" s="16" t="s">
        <v>108</v>
      </c>
      <c r="E23" s="16"/>
      <c r="F23" s="42"/>
      <c r="G23" s="37"/>
      <c r="H23" s="17">
        <v>0</v>
      </c>
      <c r="I23" s="16">
        <v>0</v>
      </c>
      <c r="J23" s="17">
        <f t="shared" si="0"/>
        <v>0</v>
      </c>
    </row>
    <row r="24" spans="1:10" s="13" customFormat="1" ht="12" x14ac:dyDescent="0.2">
      <c r="A24" s="41" t="s">
        <v>29</v>
      </c>
      <c r="B24" s="14" t="s">
        <v>67</v>
      </c>
      <c r="C24" s="15"/>
      <c r="D24" s="16" t="s">
        <v>45</v>
      </c>
      <c r="E24" s="16" t="s">
        <v>49</v>
      </c>
      <c r="F24" s="42">
        <v>16</v>
      </c>
      <c r="G24" s="37"/>
      <c r="H24" s="17">
        <v>1.73</v>
      </c>
      <c r="I24" s="16">
        <v>2</v>
      </c>
      <c r="J24" s="17">
        <f t="shared" si="0"/>
        <v>3.46</v>
      </c>
    </row>
    <row r="25" spans="1:10" s="13" customFormat="1" ht="12" x14ac:dyDescent="0.2">
      <c r="A25" s="41" t="s">
        <v>30</v>
      </c>
      <c r="B25" s="14" t="s">
        <v>68</v>
      </c>
      <c r="C25" s="15"/>
      <c r="D25" s="16" t="s">
        <v>47</v>
      </c>
      <c r="E25" s="16" t="s">
        <v>50</v>
      </c>
      <c r="F25" s="42">
        <v>15</v>
      </c>
      <c r="G25" s="37"/>
      <c r="H25" s="17">
        <v>0.52</v>
      </c>
      <c r="I25" s="16">
        <v>2</v>
      </c>
      <c r="J25" s="17">
        <f t="shared" si="0"/>
        <v>1.04</v>
      </c>
    </row>
    <row r="26" spans="1:10" s="13" customFormat="1" ht="12" x14ac:dyDescent="0.2">
      <c r="A26" s="41" t="s">
        <v>192</v>
      </c>
      <c r="B26" s="14" t="s">
        <v>194</v>
      </c>
      <c r="C26" s="15"/>
      <c r="D26" s="16"/>
      <c r="E26" s="16"/>
      <c r="F26" s="42">
        <v>85</v>
      </c>
      <c r="G26" s="37"/>
      <c r="H26" s="17"/>
      <c r="I26" s="16"/>
      <c r="J26" s="17"/>
    </row>
    <row r="27" spans="1:10" s="13" customFormat="1" ht="12" x14ac:dyDescent="0.2">
      <c r="A27" s="41" t="s">
        <v>193</v>
      </c>
      <c r="B27" s="14" t="s">
        <v>195</v>
      </c>
      <c r="C27" s="15"/>
      <c r="D27" s="16"/>
      <c r="E27" s="16"/>
      <c r="F27" s="42">
        <v>85</v>
      </c>
      <c r="G27" s="37"/>
      <c r="H27" s="17"/>
      <c r="I27" s="16"/>
      <c r="J27" s="17"/>
    </row>
    <row r="28" spans="1:10" s="13" customFormat="1" ht="12" x14ac:dyDescent="0.2">
      <c r="A28" s="41" t="s">
        <v>31</v>
      </c>
      <c r="B28" s="14" t="s">
        <v>69</v>
      </c>
      <c r="C28" s="15"/>
      <c r="D28" s="16" t="s">
        <v>45</v>
      </c>
      <c r="E28" s="16" t="s">
        <v>49</v>
      </c>
      <c r="F28" s="42"/>
      <c r="G28" s="37"/>
      <c r="H28" s="17">
        <v>1.42</v>
      </c>
      <c r="I28" s="16">
        <v>2</v>
      </c>
      <c r="J28" s="17">
        <f t="shared" ref="J28:J43" si="1">(G:G+H:H)*I:I</f>
        <v>2.84</v>
      </c>
    </row>
    <row r="29" spans="1:10" s="13" customFormat="1" ht="12" x14ac:dyDescent="0.2">
      <c r="A29" s="41" t="s">
        <v>32</v>
      </c>
      <c r="B29" s="14" t="s">
        <v>70</v>
      </c>
      <c r="C29" s="15"/>
      <c r="D29" s="16" t="s">
        <v>45</v>
      </c>
      <c r="E29" s="16" t="s">
        <v>49</v>
      </c>
      <c r="F29" s="42"/>
      <c r="G29" s="37"/>
      <c r="H29" s="17">
        <v>1.42</v>
      </c>
      <c r="I29" s="16">
        <v>2</v>
      </c>
      <c r="J29" s="17">
        <f t="shared" si="1"/>
        <v>2.84</v>
      </c>
    </row>
    <row r="30" spans="1:10" s="13" customFormat="1" ht="12" x14ac:dyDescent="0.2">
      <c r="A30" s="41" t="s">
        <v>33</v>
      </c>
      <c r="B30" s="14" t="s">
        <v>71</v>
      </c>
      <c r="C30" s="15"/>
      <c r="D30" s="16" t="s">
        <v>106</v>
      </c>
      <c r="E30" s="16" t="s">
        <v>114</v>
      </c>
      <c r="F30" s="42"/>
      <c r="G30" s="37"/>
      <c r="H30" s="17">
        <v>1.25</v>
      </c>
      <c r="I30" s="16">
        <v>8</v>
      </c>
      <c r="J30" s="17">
        <f t="shared" si="1"/>
        <v>10</v>
      </c>
    </row>
    <row r="31" spans="1:10" s="13" customFormat="1" ht="12" x14ac:dyDescent="0.2">
      <c r="A31" s="41" t="s">
        <v>34</v>
      </c>
      <c r="B31" s="14" t="s">
        <v>72</v>
      </c>
      <c r="C31" s="15"/>
      <c r="D31" s="16" t="s">
        <v>45</v>
      </c>
      <c r="E31" s="16" t="s">
        <v>49</v>
      </c>
      <c r="F31" s="42">
        <v>45</v>
      </c>
      <c r="G31" s="37"/>
      <c r="H31" s="17">
        <v>0.38</v>
      </c>
      <c r="I31" s="16">
        <v>4</v>
      </c>
      <c r="J31" s="17">
        <f t="shared" si="1"/>
        <v>1.52</v>
      </c>
    </row>
    <row r="32" spans="1:10" s="13" customFormat="1" ht="12" x14ac:dyDescent="0.2">
      <c r="A32" s="41" t="s">
        <v>35</v>
      </c>
      <c r="B32" s="14" t="s">
        <v>73</v>
      </c>
      <c r="C32" s="15"/>
      <c r="D32" s="16" t="s">
        <v>106</v>
      </c>
      <c r="E32" s="16" t="s">
        <v>115</v>
      </c>
      <c r="F32" s="42"/>
      <c r="G32" s="37"/>
      <c r="H32" s="17">
        <v>0.4</v>
      </c>
      <c r="I32" s="16">
        <v>4</v>
      </c>
      <c r="J32" s="17">
        <f t="shared" si="1"/>
        <v>1.6</v>
      </c>
    </row>
    <row r="33" spans="1:10" s="13" customFormat="1" ht="12" x14ac:dyDescent="0.2">
      <c r="A33" s="41" t="s">
        <v>36</v>
      </c>
      <c r="B33" s="14" t="s">
        <v>74</v>
      </c>
      <c r="C33" s="15"/>
      <c r="D33" s="16" t="s">
        <v>47</v>
      </c>
      <c r="E33" s="16" t="s">
        <v>116</v>
      </c>
      <c r="F33" s="42"/>
      <c r="G33" s="37"/>
      <c r="H33" s="17">
        <v>1.8</v>
      </c>
      <c r="I33" s="16">
        <v>4</v>
      </c>
      <c r="J33" s="17">
        <f t="shared" si="1"/>
        <v>7.2</v>
      </c>
    </row>
    <row r="34" spans="1:10" s="13" customFormat="1" ht="12" x14ac:dyDescent="0.2">
      <c r="A34" s="41" t="s">
        <v>37</v>
      </c>
      <c r="B34" s="14" t="s">
        <v>75</v>
      </c>
      <c r="C34" s="15"/>
      <c r="D34" s="16" t="s">
        <v>105</v>
      </c>
      <c r="E34" s="16" t="s">
        <v>117</v>
      </c>
      <c r="F34" s="42"/>
      <c r="G34" s="37"/>
      <c r="H34" s="17">
        <v>0.33</v>
      </c>
      <c r="I34" s="16">
        <v>4</v>
      </c>
      <c r="J34" s="17">
        <f t="shared" si="1"/>
        <v>1.32</v>
      </c>
    </row>
    <row r="35" spans="1:10" s="13" customFormat="1" ht="12" x14ac:dyDescent="0.2">
      <c r="A35" s="41" t="s">
        <v>38</v>
      </c>
      <c r="B35" s="14" t="s">
        <v>76</v>
      </c>
      <c r="C35" s="15"/>
      <c r="D35" s="16" t="s">
        <v>107</v>
      </c>
      <c r="E35" s="16"/>
      <c r="F35" s="42">
        <v>15</v>
      </c>
      <c r="G35" s="37"/>
      <c r="H35" s="17">
        <v>2.2999999999999998</v>
      </c>
      <c r="I35" s="16">
        <v>4</v>
      </c>
      <c r="J35" s="17">
        <f t="shared" si="1"/>
        <v>9.1999999999999993</v>
      </c>
    </row>
    <row r="36" spans="1:10" s="13" customFormat="1" ht="12" x14ac:dyDescent="0.2">
      <c r="A36" s="41" t="s">
        <v>81</v>
      </c>
      <c r="B36" s="14" t="s">
        <v>77</v>
      </c>
      <c r="C36" s="15"/>
      <c r="D36" s="16" t="s">
        <v>109</v>
      </c>
      <c r="E36" s="16"/>
      <c r="F36" s="42">
        <v>0.5</v>
      </c>
      <c r="G36" s="37"/>
      <c r="H36" s="17">
        <v>0.12</v>
      </c>
      <c r="I36" s="16">
        <v>8</v>
      </c>
      <c r="J36" s="17">
        <f t="shared" si="1"/>
        <v>0.96</v>
      </c>
    </row>
    <row r="37" spans="1:10" s="13" customFormat="1" ht="12" x14ac:dyDescent="0.2">
      <c r="A37" s="41" t="s">
        <v>82</v>
      </c>
      <c r="B37" s="14" t="s">
        <v>78</v>
      </c>
      <c r="C37" s="15"/>
      <c r="D37" s="16" t="s">
        <v>109</v>
      </c>
      <c r="E37" s="16"/>
      <c r="F37" s="42">
        <v>1.5</v>
      </c>
      <c r="G37" s="37"/>
      <c r="H37" s="17">
        <v>0.28999999999999998</v>
      </c>
      <c r="I37" s="16">
        <v>8</v>
      </c>
      <c r="J37" s="17">
        <f t="shared" si="1"/>
        <v>2.3199999999999998</v>
      </c>
    </row>
    <row r="38" spans="1:10" s="13" customFormat="1" ht="12" x14ac:dyDescent="0.2">
      <c r="A38" s="41" t="s">
        <v>83</v>
      </c>
      <c r="B38" s="14" t="s">
        <v>79</v>
      </c>
      <c r="C38" s="15"/>
      <c r="D38" s="16" t="s">
        <v>105</v>
      </c>
      <c r="E38" s="16" t="s">
        <v>49</v>
      </c>
      <c r="F38" s="42">
        <v>3</v>
      </c>
      <c r="G38" s="37"/>
      <c r="H38" s="17">
        <v>0.23</v>
      </c>
      <c r="I38" s="16">
        <v>8</v>
      </c>
      <c r="J38" s="17">
        <f t="shared" si="1"/>
        <v>1.84</v>
      </c>
    </row>
    <row r="39" spans="1:10" s="13" customFormat="1" ht="12" x14ac:dyDescent="0.2">
      <c r="A39" s="41" t="s">
        <v>84</v>
      </c>
      <c r="B39" s="14" t="s">
        <v>80</v>
      </c>
      <c r="C39" s="15"/>
      <c r="D39" s="16" t="s">
        <v>106</v>
      </c>
      <c r="E39" s="16" t="s">
        <v>118</v>
      </c>
      <c r="F39" s="42">
        <v>7</v>
      </c>
      <c r="G39" s="37"/>
      <c r="H39" s="17">
        <v>1.2</v>
      </c>
      <c r="I39" s="16">
        <v>2</v>
      </c>
      <c r="J39" s="17">
        <f t="shared" si="1"/>
        <v>2.4</v>
      </c>
    </row>
    <row r="40" spans="1:10" s="13" customFormat="1" ht="12" x14ac:dyDescent="0.2">
      <c r="A40" s="41" t="s">
        <v>85</v>
      </c>
      <c r="B40" s="14" t="s">
        <v>119</v>
      </c>
      <c r="C40" s="15"/>
      <c r="D40" s="16"/>
      <c r="E40" s="16"/>
      <c r="F40" s="42">
        <v>95</v>
      </c>
      <c r="G40" s="37">
        <v>10</v>
      </c>
      <c r="H40" s="17">
        <v>5</v>
      </c>
      <c r="I40" s="16">
        <v>2</v>
      </c>
      <c r="J40" s="17">
        <f t="shared" si="1"/>
        <v>30</v>
      </c>
    </row>
    <row r="41" spans="1:10" s="20" customFormat="1" ht="22.15" customHeight="1" x14ac:dyDescent="0.2">
      <c r="A41" s="70" t="s">
        <v>120</v>
      </c>
      <c r="B41" s="76" t="s">
        <v>234</v>
      </c>
      <c r="C41" s="77"/>
      <c r="D41" s="18" t="s">
        <v>107</v>
      </c>
      <c r="E41" s="18" t="s">
        <v>137</v>
      </c>
      <c r="F41" s="71">
        <v>25</v>
      </c>
      <c r="G41" s="60"/>
      <c r="H41" s="19">
        <v>11</v>
      </c>
      <c r="I41" s="18">
        <v>6</v>
      </c>
      <c r="J41" s="17">
        <f t="shared" si="1"/>
        <v>66</v>
      </c>
    </row>
    <row r="42" spans="1:10" s="13" customFormat="1" ht="12" x14ac:dyDescent="0.2">
      <c r="A42" s="41" t="s">
        <v>86</v>
      </c>
      <c r="B42" s="14" t="s">
        <v>121</v>
      </c>
      <c r="C42" s="15"/>
      <c r="D42" s="16" t="s">
        <v>109</v>
      </c>
      <c r="E42" s="16"/>
      <c r="F42" s="42"/>
      <c r="G42" s="37"/>
      <c r="H42" s="17">
        <v>0.05</v>
      </c>
      <c r="I42" s="16">
        <v>12</v>
      </c>
      <c r="J42" s="17">
        <f t="shared" si="1"/>
        <v>0.60000000000000009</v>
      </c>
    </row>
    <row r="43" spans="1:10" s="13" customFormat="1" ht="12" x14ac:dyDescent="0.2">
      <c r="A43" s="41" t="s">
        <v>87</v>
      </c>
      <c r="B43" s="14" t="s">
        <v>122</v>
      </c>
      <c r="C43" s="15"/>
      <c r="D43" s="16" t="s">
        <v>109</v>
      </c>
      <c r="E43" s="16"/>
      <c r="F43" s="42"/>
      <c r="G43" s="37"/>
      <c r="H43" s="17">
        <v>0.56000000000000005</v>
      </c>
      <c r="I43" s="16">
        <v>12</v>
      </c>
      <c r="J43" s="17">
        <f t="shared" si="1"/>
        <v>6.7200000000000006</v>
      </c>
    </row>
    <row r="44" spans="1:10" x14ac:dyDescent="0.2">
      <c r="A44" s="41" t="s">
        <v>88</v>
      </c>
      <c r="B44" s="14" t="s">
        <v>201</v>
      </c>
      <c r="C44" s="15"/>
      <c r="D44" s="16"/>
      <c r="E44" s="16"/>
      <c r="F44" s="42"/>
      <c r="G44" s="37"/>
      <c r="H44" s="23"/>
      <c r="I44" s="24" t="s">
        <v>7</v>
      </c>
      <c r="J44" s="17" t="e">
        <f>SUM(#REF!)</f>
        <v>#REF!</v>
      </c>
    </row>
    <row r="45" spans="1:10" x14ac:dyDescent="0.2">
      <c r="A45" s="41"/>
      <c r="B45" s="14"/>
      <c r="C45" s="15" t="s">
        <v>198</v>
      </c>
      <c r="D45" s="16"/>
      <c r="E45" s="16"/>
      <c r="F45" s="42">
        <v>300</v>
      </c>
      <c r="G45" s="37"/>
      <c r="H45" s="23"/>
      <c r="I45" s="24"/>
      <c r="J45" s="17"/>
    </row>
    <row r="46" spans="1:10" x14ac:dyDescent="0.2">
      <c r="A46" s="41"/>
      <c r="B46" s="14"/>
      <c r="C46" s="15" t="s">
        <v>199</v>
      </c>
      <c r="D46" s="16"/>
      <c r="E46" s="16"/>
      <c r="F46" s="42">
        <v>350</v>
      </c>
      <c r="G46" s="37"/>
      <c r="H46" s="23"/>
      <c r="I46" s="24"/>
      <c r="J46" s="17"/>
    </row>
    <row r="47" spans="1:10" x14ac:dyDescent="0.2">
      <c r="A47" s="41"/>
      <c r="B47" s="14"/>
      <c r="C47" s="15" t="s">
        <v>200</v>
      </c>
      <c r="D47" s="16"/>
      <c r="E47" s="16"/>
      <c r="F47" s="42">
        <v>400</v>
      </c>
      <c r="G47" s="37"/>
      <c r="H47" s="23"/>
      <c r="I47" s="24"/>
      <c r="J47" s="17"/>
    </row>
    <row r="48" spans="1:10" x14ac:dyDescent="0.2">
      <c r="A48" s="41"/>
      <c r="B48" s="14"/>
      <c r="C48" s="15" t="s">
        <v>235</v>
      </c>
      <c r="D48" s="16"/>
      <c r="E48" s="16"/>
      <c r="F48" s="42">
        <v>450</v>
      </c>
      <c r="G48" s="37"/>
      <c r="H48" s="23"/>
      <c r="I48" s="24"/>
      <c r="J48" s="17"/>
    </row>
    <row r="49" spans="1:14" s="13" customFormat="1" ht="12" x14ac:dyDescent="0.2">
      <c r="A49" s="41" t="s">
        <v>89</v>
      </c>
      <c r="B49" s="14" t="s">
        <v>123</v>
      </c>
      <c r="C49" s="15"/>
      <c r="D49" s="16" t="s">
        <v>103</v>
      </c>
      <c r="E49" s="16"/>
      <c r="F49" s="42">
        <v>30</v>
      </c>
      <c r="G49" s="37"/>
      <c r="H49" s="17">
        <v>5</v>
      </c>
      <c r="I49" s="16">
        <v>2</v>
      </c>
      <c r="J49" s="17">
        <f t="shared" ref="J49:J62" si="2">(G:G+H:H)*I:I</f>
        <v>10</v>
      </c>
    </row>
    <row r="50" spans="1:14" s="13" customFormat="1" ht="12" x14ac:dyDescent="0.2">
      <c r="A50" s="41" t="s">
        <v>90</v>
      </c>
      <c r="B50" s="14" t="s">
        <v>124</v>
      </c>
      <c r="C50" s="15"/>
      <c r="D50" s="16" t="s">
        <v>107</v>
      </c>
      <c r="E50" s="16" t="s">
        <v>138</v>
      </c>
      <c r="F50" s="42">
        <v>10</v>
      </c>
      <c r="G50" s="37"/>
      <c r="H50" s="17">
        <v>3.3</v>
      </c>
      <c r="I50" s="16">
        <v>2</v>
      </c>
      <c r="J50" s="17">
        <f t="shared" si="2"/>
        <v>6.6</v>
      </c>
    </row>
    <row r="51" spans="1:14" s="13" customFormat="1" ht="12" x14ac:dyDescent="0.2">
      <c r="A51" s="41" t="s">
        <v>91</v>
      </c>
      <c r="B51" s="14" t="s">
        <v>125</v>
      </c>
      <c r="C51" s="15"/>
      <c r="D51" s="16" t="s">
        <v>107</v>
      </c>
      <c r="E51" s="16"/>
      <c r="F51" s="42"/>
      <c r="G51" s="37"/>
      <c r="H51" s="17">
        <v>0.28999999999999998</v>
      </c>
      <c r="I51" s="16">
        <v>12</v>
      </c>
      <c r="J51" s="17">
        <f t="shared" si="2"/>
        <v>3.4799999999999995</v>
      </c>
    </row>
    <row r="52" spans="1:14" s="13" customFormat="1" ht="12" x14ac:dyDescent="0.2">
      <c r="A52" s="41" t="s">
        <v>92</v>
      </c>
      <c r="B52" s="14" t="s">
        <v>126</v>
      </c>
      <c r="C52" s="15"/>
      <c r="D52" s="16" t="s">
        <v>136</v>
      </c>
      <c r="E52" s="16"/>
      <c r="F52" s="42"/>
      <c r="G52" s="37"/>
      <c r="H52" s="17">
        <v>4.76</v>
      </c>
      <c r="I52" s="16">
        <v>1</v>
      </c>
      <c r="J52" s="17">
        <f t="shared" si="2"/>
        <v>4.76</v>
      </c>
    </row>
    <row r="53" spans="1:14" s="13" customFormat="1" ht="12" x14ac:dyDescent="0.2">
      <c r="A53" s="41" t="s">
        <v>93</v>
      </c>
      <c r="B53" s="14" t="s">
        <v>127</v>
      </c>
      <c r="C53" s="15"/>
      <c r="D53" s="16" t="s">
        <v>136</v>
      </c>
      <c r="E53" s="16"/>
      <c r="F53" s="42"/>
      <c r="G53" s="37"/>
      <c r="H53" s="17">
        <v>7.15</v>
      </c>
      <c r="I53" s="16">
        <v>1</v>
      </c>
      <c r="J53" s="17">
        <f t="shared" si="2"/>
        <v>7.15</v>
      </c>
    </row>
    <row r="54" spans="1:14" s="13" customFormat="1" ht="12" x14ac:dyDescent="0.2">
      <c r="A54" s="41" t="s">
        <v>94</v>
      </c>
      <c r="B54" s="14" t="s">
        <v>128</v>
      </c>
      <c r="C54" s="15"/>
      <c r="D54" s="16" t="s">
        <v>136</v>
      </c>
      <c r="E54" s="16"/>
      <c r="F54" s="42"/>
      <c r="G54" s="37"/>
      <c r="H54" s="17">
        <v>3.25</v>
      </c>
      <c r="I54" s="16">
        <v>2</v>
      </c>
      <c r="J54" s="17">
        <f t="shared" si="2"/>
        <v>6.5</v>
      </c>
    </row>
    <row r="55" spans="1:14" s="13" customFormat="1" ht="12" x14ac:dyDescent="0.2">
      <c r="A55" s="41" t="s">
        <v>95</v>
      </c>
      <c r="B55" s="14" t="s">
        <v>129</v>
      </c>
      <c r="C55" s="15"/>
      <c r="D55" s="16" t="s">
        <v>136</v>
      </c>
      <c r="E55" s="16" t="s">
        <v>139</v>
      </c>
      <c r="F55" s="42"/>
      <c r="G55" s="37"/>
      <c r="H55" s="17">
        <v>48.25</v>
      </c>
      <c r="I55" s="16">
        <v>0.2</v>
      </c>
      <c r="J55" s="17">
        <f t="shared" si="2"/>
        <v>9.65</v>
      </c>
    </row>
    <row r="56" spans="1:14" s="13" customFormat="1" ht="12" x14ac:dyDescent="0.2">
      <c r="A56" s="41" t="s">
        <v>96</v>
      </c>
      <c r="B56" s="14" t="s">
        <v>130</v>
      </c>
      <c r="C56" s="15"/>
      <c r="D56" s="16" t="s">
        <v>136</v>
      </c>
      <c r="E56" s="16"/>
      <c r="F56" s="42"/>
      <c r="G56" s="37"/>
      <c r="H56" s="17">
        <v>2</v>
      </c>
      <c r="I56" s="16">
        <v>3</v>
      </c>
      <c r="J56" s="17">
        <f t="shared" si="2"/>
        <v>6</v>
      </c>
    </row>
    <row r="57" spans="1:14" s="13" customFormat="1" ht="12" x14ac:dyDescent="0.2">
      <c r="A57" s="41" t="s">
        <v>97</v>
      </c>
      <c r="B57" s="14" t="s">
        <v>131</v>
      </c>
      <c r="C57" s="15"/>
      <c r="D57" s="16" t="s">
        <v>136</v>
      </c>
      <c r="E57" s="16"/>
      <c r="F57" s="42"/>
      <c r="G57" s="37"/>
      <c r="H57" s="17">
        <v>2.42</v>
      </c>
      <c r="I57" s="16">
        <v>3</v>
      </c>
      <c r="J57" s="17">
        <f t="shared" si="2"/>
        <v>7.26</v>
      </c>
    </row>
    <row r="58" spans="1:14" s="13" customFormat="1" ht="12" x14ac:dyDescent="0.2">
      <c r="A58" s="41" t="s">
        <v>98</v>
      </c>
      <c r="B58" s="14" t="s">
        <v>132</v>
      </c>
      <c r="C58" s="15"/>
      <c r="D58" s="16" t="s">
        <v>136</v>
      </c>
      <c r="E58" s="16"/>
      <c r="F58" s="42"/>
      <c r="G58" s="37"/>
      <c r="H58" s="17">
        <v>3.45</v>
      </c>
      <c r="I58" s="16"/>
      <c r="J58" s="17">
        <f t="shared" si="2"/>
        <v>0</v>
      </c>
    </row>
    <row r="59" spans="1:14" s="13" customFormat="1" ht="12" x14ac:dyDescent="0.2">
      <c r="A59" s="41" t="s">
        <v>99</v>
      </c>
      <c r="B59" s="14" t="s">
        <v>133</v>
      </c>
      <c r="C59" s="15"/>
      <c r="D59" s="16" t="s">
        <v>136</v>
      </c>
      <c r="E59" s="16" t="s">
        <v>204</v>
      </c>
      <c r="F59" s="42"/>
      <c r="G59" s="37"/>
      <c r="H59" s="17">
        <v>3.55</v>
      </c>
      <c r="I59" s="16">
        <v>2</v>
      </c>
      <c r="J59" s="17">
        <f t="shared" si="2"/>
        <v>7.1</v>
      </c>
    </row>
    <row r="60" spans="1:14" s="13" customFormat="1" ht="12" x14ac:dyDescent="0.2">
      <c r="A60" s="41" t="s">
        <v>100</v>
      </c>
      <c r="B60" s="14" t="s">
        <v>134</v>
      </c>
      <c r="C60" s="15"/>
      <c r="D60" s="16" t="s">
        <v>136</v>
      </c>
      <c r="E60" s="16" t="s">
        <v>140</v>
      </c>
      <c r="F60" s="42"/>
      <c r="G60" s="37"/>
      <c r="H60" s="17">
        <v>0.31</v>
      </c>
      <c r="I60" s="16">
        <v>5</v>
      </c>
      <c r="J60" s="17">
        <f t="shared" si="2"/>
        <v>1.55</v>
      </c>
    </row>
    <row r="61" spans="1:14" s="13" customFormat="1" ht="12" x14ac:dyDescent="0.2">
      <c r="A61" s="41" t="s">
        <v>101</v>
      </c>
      <c r="B61" s="14" t="s">
        <v>134</v>
      </c>
      <c r="C61" s="15"/>
      <c r="D61" s="16" t="s">
        <v>136</v>
      </c>
      <c r="E61" s="16" t="s">
        <v>141</v>
      </c>
      <c r="F61" s="42"/>
      <c r="G61" s="37"/>
      <c r="H61" s="17">
        <v>0.72</v>
      </c>
      <c r="I61" s="16">
        <v>5</v>
      </c>
      <c r="J61" s="17">
        <f t="shared" si="2"/>
        <v>3.5999999999999996</v>
      </c>
    </row>
    <row r="62" spans="1:14" s="13" customFormat="1" thickBot="1" x14ac:dyDescent="0.25">
      <c r="A62" s="41" t="s">
        <v>102</v>
      </c>
      <c r="B62" s="14" t="s">
        <v>135</v>
      </c>
      <c r="C62" s="15"/>
      <c r="D62" s="16"/>
      <c r="E62" s="16"/>
      <c r="F62" s="42"/>
      <c r="G62" s="37"/>
      <c r="H62" s="17">
        <v>0</v>
      </c>
      <c r="I62" s="16">
        <v>1</v>
      </c>
      <c r="J62" s="22">
        <f t="shared" si="2"/>
        <v>0</v>
      </c>
    </row>
    <row r="63" spans="1:14" ht="12.75" customHeight="1" thickTop="1" x14ac:dyDescent="0.2">
      <c r="A63" s="33" t="s">
        <v>197</v>
      </c>
      <c r="B63" s="35" t="s">
        <v>205</v>
      </c>
      <c r="C63" s="15"/>
      <c r="D63" s="16" t="s">
        <v>45</v>
      </c>
      <c r="E63" s="16"/>
      <c r="F63" s="42">
        <v>6</v>
      </c>
      <c r="G63" s="37"/>
      <c r="H63" s="23"/>
      <c r="I63" s="24"/>
      <c r="J63" s="17"/>
      <c r="M63" s="3"/>
      <c r="N63" s="30"/>
    </row>
    <row r="64" spans="1:14" ht="12.75" customHeight="1" thickBot="1" x14ac:dyDescent="0.25">
      <c r="A64" s="34" t="s">
        <v>203</v>
      </c>
      <c r="B64" s="36" t="s">
        <v>206</v>
      </c>
      <c r="C64" s="31"/>
      <c r="D64" s="32" t="s">
        <v>45</v>
      </c>
      <c r="E64" s="32"/>
      <c r="F64" s="45">
        <v>5</v>
      </c>
      <c r="G64" s="37"/>
      <c r="H64" s="23"/>
      <c r="I64" s="24"/>
      <c r="J64" s="17"/>
      <c r="M64" s="3"/>
      <c r="N64" s="30"/>
    </row>
    <row r="65" spans="1:14" ht="12.75" customHeight="1" thickBot="1" x14ac:dyDescent="0.25">
      <c r="A65" s="72"/>
      <c r="B65" s="48"/>
      <c r="C65" s="48"/>
      <c r="D65" s="49"/>
      <c r="E65" s="49"/>
      <c r="F65" s="73"/>
      <c r="G65" s="37"/>
      <c r="H65" s="23"/>
      <c r="I65" s="24"/>
      <c r="J65" s="17"/>
      <c r="M65" s="3"/>
      <c r="N65" s="30"/>
    </row>
    <row r="66" spans="1:14" x14ac:dyDescent="0.2">
      <c r="A66" s="56" t="s">
        <v>150</v>
      </c>
      <c r="B66" s="46" t="s">
        <v>226</v>
      </c>
      <c r="C66" s="39"/>
      <c r="D66" s="40"/>
      <c r="E66" s="40"/>
      <c r="F66" s="47">
        <v>150</v>
      </c>
      <c r="G66" s="37"/>
      <c r="H66" s="17"/>
      <c r="I66" s="16"/>
      <c r="J66" s="17"/>
    </row>
    <row r="67" spans="1:14" x14ac:dyDescent="0.2">
      <c r="A67" s="41" t="s">
        <v>142</v>
      </c>
      <c r="B67" s="14" t="s">
        <v>151</v>
      </c>
      <c r="C67" s="15"/>
      <c r="D67" s="16" t="s">
        <v>45</v>
      </c>
      <c r="E67" s="16"/>
      <c r="F67" s="42"/>
      <c r="G67" s="37"/>
      <c r="H67" s="17">
        <v>6.21</v>
      </c>
      <c r="I67" s="16">
        <v>1</v>
      </c>
      <c r="J67" s="17">
        <f t="shared" ref="J67:J74" si="3">(G:G+H:H)*I:I</f>
        <v>6.21</v>
      </c>
    </row>
    <row r="68" spans="1:14" x14ac:dyDescent="0.2">
      <c r="A68" s="41" t="s">
        <v>143</v>
      </c>
      <c r="B68" s="14" t="s">
        <v>152</v>
      </c>
      <c r="C68" s="15"/>
      <c r="D68" s="16" t="s">
        <v>45</v>
      </c>
      <c r="E68" s="16"/>
      <c r="F68" s="42">
        <v>12</v>
      </c>
      <c r="G68" s="37"/>
      <c r="H68" s="17">
        <v>0</v>
      </c>
      <c r="I68" s="16">
        <v>1</v>
      </c>
      <c r="J68" s="17">
        <f t="shared" si="3"/>
        <v>0</v>
      </c>
    </row>
    <row r="69" spans="1:14" x14ac:dyDescent="0.2">
      <c r="A69" s="41" t="s">
        <v>144</v>
      </c>
      <c r="B69" s="14" t="s">
        <v>153</v>
      </c>
      <c r="C69" s="15"/>
      <c r="D69" s="16" t="s">
        <v>105</v>
      </c>
      <c r="E69" s="16" t="s">
        <v>159</v>
      </c>
      <c r="F69" s="42"/>
      <c r="G69" s="37"/>
      <c r="H69" s="17">
        <v>0.33</v>
      </c>
      <c r="I69" s="16">
        <v>1</v>
      </c>
      <c r="J69" s="17">
        <f t="shared" si="3"/>
        <v>0.33</v>
      </c>
    </row>
    <row r="70" spans="1:14" x14ac:dyDescent="0.2">
      <c r="A70" s="41" t="s">
        <v>145</v>
      </c>
      <c r="B70" s="14" t="s">
        <v>154</v>
      </c>
      <c r="C70" s="15"/>
      <c r="D70" s="16" t="s">
        <v>48</v>
      </c>
      <c r="E70" s="16" t="s">
        <v>160</v>
      </c>
      <c r="F70" s="42">
        <v>16</v>
      </c>
      <c r="G70" s="37"/>
      <c r="H70" s="17">
        <v>5</v>
      </c>
      <c r="I70" s="16">
        <v>1</v>
      </c>
      <c r="J70" s="17">
        <f t="shared" si="3"/>
        <v>5</v>
      </c>
    </row>
    <row r="71" spans="1:14" x14ac:dyDescent="0.2">
      <c r="A71" s="41" t="s">
        <v>146</v>
      </c>
      <c r="B71" s="14" t="s">
        <v>155</v>
      </c>
      <c r="C71" s="15"/>
      <c r="D71" s="16" t="s">
        <v>106</v>
      </c>
      <c r="E71" s="16" t="s">
        <v>161</v>
      </c>
      <c r="F71" s="42"/>
      <c r="G71" s="37"/>
      <c r="H71" s="17">
        <v>0.95</v>
      </c>
      <c r="I71" s="16">
        <v>1</v>
      </c>
      <c r="J71" s="17">
        <f t="shared" si="3"/>
        <v>0.95</v>
      </c>
    </row>
    <row r="72" spans="1:14" x14ac:dyDescent="0.2">
      <c r="A72" s="41" t="s">
        <v>147</v>
      </c>
      <c r="B72" s="14" t="s">
        <v>157</v>
      </c>
      <c r="C72" s="15"/>
      <c r="D72" s="16" t="s">
        <v>107</v>
      </c>
      <c r="E72" s="16" t="s">
        <v>162</v>
      </c>
      <c r="F72" s="42"/>
      <c r="G72" s="37"/>
      <c r="H72" s="17">
        <v>0.25</v>
      </c>
      <c r="I72" s="16">
        <v>4</v>
      </c>
      <c r="J72" s="17">
        <f t="shared" si="3"/>
        <v>1</v>
      </c>
    </row>
    <row r="73" spans="1:14" x14ac:dyDescent="0.2">
      <c r="A73" s="41" t="s">
        <v>148</v>
      </c>
      <c r="B73" s="14" t="s">
        <v>156</v>
      </c>
      <c r="C73" s="15"/>
      <c r="D73" s="16" t="s">
        <v>107</v>
      </c>
      <c r="E73" s="16"/>
      <c r="F73" s="42"/>
      <c r="G73" s="37"/>
      <c r="H73" s="17">
        <v>0.11</v>
      </c>
      <c r="I73" s="16">
        <v>4</v>
      </c>
      <c r="J73" s="17">
        <f t="shared" si="3"/>
        <v>0.44</v>
      </c>
    </row>
    <row r="74" spans="1:14" ht="13.5" thickBot="1" x14ac:dyDescent="0.25">
      <c r="A74" s="43" t="s">
        <v>149</v>
      </c>
      <c r="B74" s="44" t="s">
        <v>158</v>
      </c>
      <c r="C74" s="31"/>
      <c r="D74" s="32" t="s">
        <v>136</v>
      </c>
      <c r="E74" s="32"/>
      <c r="F74" s="45"/>
      <c r="G74" s="37"/>
      <c r="H74" s="17">
        <v>2</v>
      </c>
      <c r="I74" s="16">
        <v>4</v>
      </c>
      <c r="J74" s="22">
        <f t="shared" si="3"/>
        <v>8</v>
      </c>
    </row>
    <row r="75" spans="1:14" ht="13.5" thickBot="1" x14ac:dyDescent="0.25">
      <c r="A75" s="74"/>
      <c r="B75" s="48"/>
      <c r="C75" s="48"/>
      <c r="D75" s="49"/>
      <c r="E75" s="49"/>
      <c r="F75" s="75"/>
      <c r="G75" s="37"/>
      <c r="H75" s="17"/>
      <c r="I75" s="16"/>
      <c r="J75" s="17"/>
    </row>
    <row r="76" spans="1:14" hidden="1" x14ac:dyDescent="0.2">
      <c r="A76" s="38" t="s">
        <v>168</v>
      </c>
      <c r="B76" s="46" t="s">
        <v>224</v>
      </c>
      <c r="C76" s="39"/>
      <c r="D76" s="40"/>
      <c r="E76" s="40"/>
      <c r="F76" s="47">
        <v>110</v>
      </c>
      <c r="G76" s="37"/>
      <c r="H76" s="17"/>
      <c r="I76" s="16"/>
      <c r="J76" s="17"/>
    </row>
    <row r="77" spans="1:14" hidden="1" x14ac:dyDescent="0.2">
      <c r="A77" s="41" t="s">
        <v>163</v>
      </c>
      <c r="B77" s="14" t="s">
        <v>173</v>
      </c>
      <c r="C77" s="15"/>
      <c r="D77" s="16" t="s">
        <v>45</v>
      </c>
      <c r="E77" s="16" t="s">
        <v>49</v>
      </c>
      <c r="F77" s="42"/>
      <c r="G77" s="37"/>
      <c r="H77" s="17">
        <v>1.84</v>
      </c>
      <c r="I77" s="16">
        <v>1</v>
      </c>
      <c r="J77" s="17">
        <f>(G:G+H:H)*I:I</f>
        <v>1.84</v>
      </c>
    </row>
    <row r="78" spans="1:14" hidden="1" x14ac:dyDescent="0.2">
      <c r="A78" s="41" t="s">
        <v>164</v>
      </c>
      <c r="B78" s="14" t="s">
        <v>172</v>
      </c>
      <c r="C78" s="15"/>
      <c r="D78" s="16" t="s">
        <v>45</v>
      </c>
      <c r="E78" s="16" t="s">
        <v>49</v>
      </c>
      <c r="F78" s="42"/>
      <c r="G78" s="37"/>
      <c r="H78" s="17">
        <v>1.85</v>
      </c>
      <c r="I78" s="16">
        <v>1</v>
      </c>
      <c r="J78" s="17">
        <f>(G:G+H:H)*I:I</f>
        <v>1.85</v>
      </c>
    </row>
    <row r="79" spans="1:14" hidden="1" x14ac:dyDescent="0.2">
      <c r="A79" s="41" t="s">
        <v>165</v>
      </c>
      <c r="B79" s="14" t="s">
        <v>171</v>
      </c>
      <c r="C79" s="15"/>
      <c r="D79" s="16" t="s">
        <v>45</v>
      </c>
      <c r="E79" s="16" t="s">
        <v>49</v>
      </c>
      <c r="F79" s="42">
        <v>15</v>
      </c>
      <c r="G79" s="37"/>
      <c r="H79" s="17">
        <v>0.5</v>
      </c>
      <c r="I79" s="16">
        <v>1</v>
      </c>
      <c r="J79" s="17">
        <f>(G:G+H:H)*I:I</f>
        <v>0.5</v>
      </c>
    </row>
    <row r="80" spans="1:14" hidden="1" x14ac:dyDescent="0.2">
      <c r="A80" s="41" t="s">
        <v>166</v>
      </c>
      <c r="B80" s="14" t="s">
        <v>170</v>
      </c>
      <c r="C80" s="15"/>
      <c r="D80" s="16" t="s">
        <v>47</v>
      </c>
      <c r="E80" s="16" t="s">
        <v>50</v>
      </c>
      <c r="F80" s="42">
        <v>5</v>
      </c>
      <c r="G80" s="37"/>
      <c r="H80" s="17">
        <v>0.88</v>
      </c>
      <c r="I80" s="16">
        <v>1</v>
      </c>
      <c r="J80" s="17">
        <f>(G:G+H:H)*I:I</f>
        <v>0.88</v>
      </c>
    </row>
    <row r="81" spans="1:10" ht="13.5" hidden="1" thickBot="1" x14ac:dyDescent="0.25">
      <c r="A81" s="43" t="s">
        <v>167</v>
      </c>
      <c r="B81" s="44" t="s">
        <v>169</v>
      </c>
      <c r="C81" s="31"/>
      <c r="D81" s="32"/>
      <c r="E81" s="32"/>
      <c r="F81" s="45">
        <v>5</v>
      </c>
      <c r="G81" s="37"/>
      <c r="H81" s="17">
        <v>0.31</v>
      </c>
      <c r="I81" s="16">
        <v>1</v>
      </c>
      <c r="J81" s="22">
        <f>(G:G+H:H)*I:I</f>
        <v>0.31</v>
      </c>
    </row>
    <row r="82" spans="1:10" ht="13.5" hidden="1" thickBot="1" x14ac:dyDescent="0.25">
      <c r="A82" s="72"/>
      <c r="B82" s="48"/>
      <c r="C82" s="48"/>
      <c r="D82" s="49"/>
      <c r="E82" s="49"/>
      <c r="F82" s="73"/>
      <c r="G82" s="37"/>
      <c r="H82" s="17"/>
      <c r="I82" s="16"/>
      <c r="J82" s="17"/>
    </row>
    <row r="83" spans="1:10" x14ac:dyDescent="0.2">
      <c r="A83" s="53" t="s">
        <v>214</v>
      </c>
      <c r="B83" s="46" t="s">
        <v>225</v>
      </c>
      <c r="C83" s="39"/>
      <c r="D83" s="40"/>
      <c r="E83" s="40"/>
      <c r="F83" s="47">
        <v>150</v>
      </c>
      <c r="G83" s="37"/>
      <c r="H83" s="17"/>
      <c r="I83" s="16"/>
      <c r="J83" s="17"/>
    </row>
    <row r="84" spans="1:10" x14ac:dyDescent="0.2">
      <c r="A84" s="33" t="s">
        <v>215</v>
      </c>
      <c r="B84" s="50" t="s">
        <v>216</v>
      </c>
      <c r="C84" s="54"/>
      <c r="D84" s="29"/>
      <c r="E84" s="16">
        <v>25</v>
      </c>
      <c r="F84" s="42"/>
      <c r="G84" s="37"/>
      <c r="H84" s="17"/>
      <c r="I84" s="16"/>
      <c r="J84" s="17"/>
    </row>
    <row r="85" spans="1:10" x14ac:dyDescent="0.2">
      <c r="A85" s="33" t="s">
        <v>207</v>
      </c>
      <c r="B85" s="50" t="s">
        <v>208</v>
      </c>
      <c r="C85" s="54"/>
      <c r="D85" s="29"/>
      <c r="E85" s="16">
        <v>25</v>
      </c>
      <c r="F85" s="42"/>
      <c r="G85" s="37"/>
      <c r="H85" s="17"/>
      <c r="I85" s="16"/>
      <c r="J85" s="17"/>
    </row>
    <row r="86" spans="1:10" x14ac:dyDescent="0.2">
      <c r="A86" s="33" t="s">
        <v>209</v>
      </c>
      <c r="B86" s="50" t="s">
        <v>210</v>
      </c>
      <c r="C86" s="54"/>
      <c r="D86" s="29"/>
      <c r="E86" s="16">
        <v>15</v>
      </c>
      <c r="F86" s="42">
        <v>3</v>
      </c>
      <c r="G86" s="37"/>
      <c r="H86" s="17"/>
      <c r="I86" s="16"/>
      <c r="J86" s="17"/>
    </row>
    <row r="87" spans="1:10" x14ac:dyDescent="0.2">
      <c r="A87" s="33" t="s">
        <v>211</v>
      </c>
      <c r="B87" s="50" t="s">
        <v>212</v>
      </c>
      <c r="C87" s="54"/>
      <c r="D87" s="29"/>
      <c r="E87" s="16">
        <v>40</v>
      </c>
      <c r="F87" s="42">
        <v>5</v>
      </c>
      <c r="G87" s="37"/>
      <c r="H87" s="17"/>
      <c r="I87" s="16"/>
      <c r="J87" s="17"/>
    </row>
    <row r="88" spans="1:10" x14ac:dyDescent="0.2">
      <c r="A88" s="33" t="s">
        <v>217</v>
      </c>
      <c r="B88" s="50" t="s">
        <v>213</v>
      </c>
      <c r="C88" s="54"/>
      <c r="D88" s="29"/>
      <c r="E88" s="16">
        <v>25</v>
      </c>
      <c r="F88" s="42">
        <v>7</v>
      </c>
      <c r="G88" s="37"/>
      <c r="H88" s="17"/>
      <c r="I88" s="16"/>
      <c r="J88" s="17"/>
    </row>
    <row r="89" spans="1:10" x14ac:dyDescent="0.2">
      <c r="A89" s="33" t="s">
        <v>218</v>
      </c>
      <c r="B89" s="50" t="s">
        <v>219</v>
      </c>
      <c r="C89" s="54"/>
      <c r="D89" s="29">
        <f>SUM(E84:E92)</f>
        <v>160</v>
      </c>
      <c r="E89" s="16">
        <v>10</v>
      </c>
      <c r="F89" s="42">
        <v>25</v>
      </c>
      <c r="G89" s="37"/>
      <c r="H89" s="17"/>
      <c r="I89" s="16"/>
      <c r="J89" s="17"/>
    </row>
    <row r="90" spans="1:10" x14ac:dyDescent="0.2">
      <c r="A90" s="33" t="s">
        <v>220</v>
      </c>
      <c r="B90" s="50" t="s">
        <v>221</v>
      </c>
      <c r="C90" s="54"/>
      <c r="D90" s="29"/>
      <c r="E90" s="16">
        <v>10</v>
      </c>
      <c r="F90" s="42">
        <v>10</v>
      </c>
      <c r="G90" s="37"/>
      <c r="H90" s="17"/>
      <c r="I90" s="16"/>
      <c r="J90" s="17"/>
    </row>
    <row r="91" spans="1:10" x14ac:dyDescent="0.2">
      <c r="A91" s="33"/>
      <c r="B91" s="50" t="s">
        <v>222</v>
      </c>
      <c r="C91" s="54"/>
      <c r="D91" s="29"/>
      <c r="E91" s="16">
        <v>5</v>
      </c>
      <c r="F91" s="42"/>
      <c r="G91" s="37"/>
      <c r="H91" s="17"/>
      <c r="I91" s="16"/>
      <c r="J91" s="17"/>
    </row>
    <row r="92" spans="1:10" ht="13.5" thickBot="1" x14ac:dyDescent="0.25">
      <c r="A92" s="34"/>
      <c r="B92" s="51" t="s">
        <v>223</v>
      </c>
      <c r="C92" s="55"/>
      <c r="D92" s="52"/>
      <c r="E92" s="32">
        <v>5</v>
      </c>
      <c r="F92" s="45">
        <v>2</v>
      </c>
      <c r="G92" s="37"/>
      <c r="H92" s="17"/>
      <c r="I92" s="16"/>
      <c r="J92" s="17"/>
    </row>
    <row r="93" spans="1:10" ht="13.5" thickBot="1" x14ac:dyDescent="0.25">
      <c r="A93" s="74"/>
      <c r="B93" s="48"/>
      <c r="C93" s="48"/>
      <c r="D93" s="49"/>
      <c r="E93" s="49"/>
      <c r="F93" s="75"/>
      <c r="G93" s="37"/>
      <c r="H93" s="17"/>
      <c r="I93" s="16"/>
      <c r="J93" s="17"/>
    </row>
    <row r="94" spans="1:10" x14ac:dyDescent="0.2">
      <c r="A94" s="38" t="s">
        <v>228</v>
      </c>
      <c r="B94" s="46" t="s">
        <v>229</v>
      </c>
      <c r="C94" s="39"/>
      <c r="D94" s="40"/>
      <c r="E94" s="40"/>
      <c r="F94" s="47">
        <v>30</v>
      </c>
      <c r="G94" s="37"/>
      <c r="H94" s="17"/>
      <c r="I94" s="16"/>
      <c r="J94" s="17"/>
    </row>
    <row r="95" spans="1:10" x14ac:dyDescent="0.2">
      <c r="A95" s="41" t="s">
        <v>96</v>
      </c>
      <c r="B95" s="14" t="s">
        <v>130</v>
      </c>
      <c r="C95" s="15"/>
      <c r="D95" s="16" t="s">
        <v>136</v>
      </c>
      <c r="E95" s="16"/>
      <c r="F95" s="42"/>
      <c r="G95" s="37"/>
      <c r="H95" s="17">
        <v>2</v>
      </c>
      <c r="I95" s="16">
        <v>2</v>
      </c>
      <c r="J95" s="17">
        <f>(G:G+H:H)*I:I</f>
        <v>4</v>
      </c>
    </row>
    <row r="96" spans="1:10" x14ac:dyDescent="0.2">
      <c r="A96" s="41" t="s">
        <v>174</v>
      </c>
      <c r="B96" s="14" t="s">
        <v>177</v>
      </c>
      <c r="C96" s="15"/>
      <c r="D96" s="16" t="s">
        <v>136</v>
      </c>
      <c r="E96" s="16"/>
      <c r="F96" s="42"/>
      <c r="G96" s="37"/>
      <c r="H96" s="17">
        <v>4.63</v>
      </c>
      <c r="I96" s="16">
        <v>2</v>
      </c>
      <c r="J96" s="17">
        <f>(G:G+H:H)*I:I</f>
        <v>9.26</v>
      </c>
    </row>
    <row r="97" spans="1:10" x14ac:dyDescent="0.2">
      <c r="A97" s="41" t="s">
        <v>175</v>
      </c>
      <c r="B97" s="14" t="s">
        <v>178</v>
      </c>
      <c r="C97" s="15"/>
      <c r="D97" s="16" t="s">
        <v>136</v>
      </c>
      <c r="E97" s="16"/>
      <c r="F97" s="42"/>
      <c r="G97" s="37"/>
      <c r="H97" s="17">
        <v>8.44</v>
      </c>
      <c r="I97" s="16">
        <v>1</v>
      </c>
      <c r="J97" s="17">
        <f>(G:G+H:H)*I:I</f>
        <v>8.44</v>
      </c>
    </row>
    <row r="98" spans="1:10" ht="13.5" thickBot="1" x14ac:dyDescent="0.25">
      <c r="A98" s="43" t="s">
        <v>176</v>
      </c>
      <c r="B98" s="44" t="s">
        <v>179</v>
      </c>
      <c r="C98" s="31"/>
      <c r="D98" s="32" t="s">
        <v>180</v>
      </c>
      <c r="E98" s="32" t="s">
        <v>181</v>
      </c>
      <c r="F98" s="45"/>
      <c r="G98" s="37"/>
      <c r="H98" s="17">
        <v>105</v>
      </c>
      <c r="I98" s="16">
        <v>1</v>
      </c>
      <c r="J98" s="22">
        <f>(G:G+H:H)*I:I</f>
        <v>105</v>
      </c>
    </row>
    <row r="99" spans="1:10" ht="13.5" thickBot="1" x14ac:dyDescent="0.25">
      <c r="A99" s="74"/>
      <c r="B99" s="48"/>
      <c r="C99" s="48"/>
      <c r="D99" s="49"/>
      <c r="E99" s="49"/>
      <c r="F99" s="75"/>
      <c r="G99" s="37"/>
      <c r="H99" s="17"/>
      <c r="I99" s="24" t="s">
        <v>7</v>
      </c>
      <c r="J99" s="17">
        <f>SUM(J95:J98)</f>
        <v>126.7</v>
      </c>
    </row>
    <row r="100" spans="1:10" x14ac:dyDescent="0.2">
      <c r="A100" s="38" t="s">
        <v>187</v>
      </c>
      <c r="B100" s="46" t="s">
        <v>230</v>
      </c>
      <c r="C100" s="39"/>
      <c r="D100" s="40"/>
      <c r="E100" s="40"/>
      <c r="F100" s="47">
        <v>450</v>
      </c>
      <c r="G100" s="37"/>
      <c r="H100" s="17"/>
      <c r="I100" s="16"/>
      <c r="J100" s="17"/>
    </row>
    <row r="101" spans="1:10" x14ac:dyDescent="0.2">
      <c r="A101" s="41" t="s">
        <v>182</v>
      </c>
      <c r="B101" s="14" t="s">
        <v>188</v>
      </c>
      <c r="C101" s="15"/>
      <c r="D101" s="16" t="s">
        <v>46</v>
      </c>
      <c r="E101" s="16" t="s">
        <v>49</v>
      </c>
      <c r="F101" s="42"/>
      <c r="G101" s="37"/>
      <c r="H101" s="17">
        <v>33.5</v>
      </c>
      <c r="I101" s="16">
        <v>1</v>
      </c>
      <c r="J101" s="17">
        <f>(G:G+H:H)*I:I</f>
        <v>33.5</v>
      </c>
    </row>
    <row r="102" spans="1:10" x14ac:dyDescent="0.2">
      <c r="A102" s="41" t="s">
        <v>183</v>
      </c>
      <c r="B102" s="14" t="s">
        <v>189</v>
      </c>
      <c r="C102" s="15"/>
      <c r="D102" s="16" t="s">
        <v>45</v>
      </c>
      <c r="E102" s="16" t="s">
        <v>49</v>
      </c>
      <c r="F102" s="42"/>
      <c r="G102" s="37">
        <v>2</v>
      </c>
      <c r="H102" s="17">
        <v>6.1</v>
      </c>
      <c r="I102" s="16">
        <v>1</v>
      </c>
      <c r="J102" s="17">
        <f>(G:G+H:H)*I:I</f>
        <v>8.1</v>
      </c>
    </row>
    <row r="103" spans="1:10" x14ac:dyDescent="0.2">
      <c r="A103" s="41" t="s">
        <v>184</v>
      </c>
      <c r="B103" s="14" t="s">
        <v>190</v>
      </c>
      <c r="C103" s="15"/>
      <c r="D103" s="16" t="s">
        <v>45</v>
      </c>
      <c r="E103" s="16" t="s">
        <v>49</v>
      </c>
      <c r="F103" s="42"/>
      <c r="G103" s="37"/>
      <c r="H103" s="17">
        <v>5.8</v>
      </c>
      <c r="I103" s="16">
        <v>1</v>
      </c>
      <c r="J103" s="17">
        <f>(G:G+H:H)*I:I</f>
        <v>5.8</v>
      </c>
    </row>
    <row r="104" spans="1:10" x14ac:dyDescent="0.2">
      <c r="A104" s="41" t="s">
        <v>185</v>
      </c>
      <c r="B104" s="14" t="s">
        <v>227</v>
      </c>
      <c r="C104" s="15"/>
      <c r="D104" s="16" t="s">
        <v>45</v>
      </c>
      <c r="E104" s="16" t="s">
        <v>49</v>
      </c>
      <c r="F104" s="42">
        <v>110</v>
      </c>
      <c r="G104" s="37"/>
      <c r="H104" s="17">
        <v>8</v>
      </c>
      <c r="I104" s="16">
        <v>1</v>
      </c>
      <c r="J104" s="17">
        <f>(G:G+H:H)*I:I</f>
        <v>8</v>
      </c>
    </row>
    <row r="105" spans="1:10" ht="13.5" thickBot="1" x14ac:dyDescent="0.25">
      <c r="A105" s="43" t="s">
        <v>186</v>
      </c>
      <c r="B105" s="44" t="s">
        <v>191</v>
      </c>
      <c r="C105" s="31"/>
      <c r="D105" s="32" t="s">
        <v>45</v>
      </c>
      <c r="E105" s="32" t="s">
        <v>49</v>
      </c>
      <c r="F105" s="45" t="s">
        <v>233</v>
      </c>
      <c r="G105" s="37"/>
      <c r="H105" s="17">
        <v>1.8</v>
      </c>
      <c r="I105" s="16">
        <v>1</v>
      </c>
      <c r="J105" s="22">
        <f>(G:G+H:H)*I:I</f>
        <v>1.8</v>
      </c>
    </row>
    <row r="107" spans="1:10" x14ac:dyDescent="0.2">
      <c r="F107" s="27">
        <f>550*20%</f>
        <v>110</v>
      </c>
    </row>
    <row r="108" spans="1:10" x14ac:dyDescent="0.2">
      <c r="F108" s="27">
        <f>550-F107</f>
        <v>440</v>
      </c>
    </row>
  </sheetData>
  <mergeCells count="2">
    <mergeCell ref="B9:C9"/>
    <mergeCell ref="B41:C41"/>
  </mergeCells>
  <phoneticPr fontId="0" type="noConversion"/>
  <printOptions horizontalCentered="1"/>
  <pageMargins left="0.74803149606299213" right="0.74803149606299213" top="0.59055118110236227" bottom="0.39370078740157483" header="0.31496062992125984" footer="0.31496062992125984"/>
  <pageSetup paperSize="9" orientation="portrait" horizontalDpi="300" verticalDpi="300" r:id="rId1"/>
  <headerFooter alignWithMargins="0">
    <oddHeader>&amp;CAGRIGEL Price List 2009</oddHeader>
    <oddFooter>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All Parts</vt:lpstr>
      <vt:lpstr>Sheet2</vt:lpstr>
      <vt:lpstr>Sheet3</vt:lpstr>
      <vt:lpstr>'All Parts'!Print_Area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Private</dc:creator>
  <cp:lastModifiedBy>Nicole Geldenhuys</cp:lastModifiedBy>
  <cp:lastPrinted>2009-10-02T06:35:15Z</cp:lastPrinted>
  <dcterms:created xsi:type="dcterms:W3CDTF">2005-05-16T07:31:26Z</dcterms:created>
  <dcterms:modified xsi:type="dcterms:W3CDTF">2017-10-23T13:30:30Z</dcterms:modified>
</cp:coreProperties>
</file>